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63" i="11" l="1"/>
  <c r="DQ102" i="11" l="1"/>
  <c r="CW102" i="11"/>
  <c r="DB102" i="11"/>
  <c r="DG102" i="11"/>
  <c r="DL102" i="11"/>
  <c r="CR102" i="11"/>
  <c r="AU88" i="11"/>
  <c r="AP88" i="11"/>
  <c r="AF88"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U37" i="9"/>
  <c r="C37" i="9"/>
  <c r="CO36" i="9"/>
  <c r="CO37" i="9" s="1"/>
  <c r="CO38" i="9" s="1"/>
  <c r="CO39" i="9" s="1"/>
  <c r="CO40" i="9" s="1"/>
  <c r="CO41" i="9" s="1"/>
  <c r="CO42" i="9" s="1"/>
  <c r="CO43" i="9" s="1"/>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<sst xmlns="http://schemas.openxmlformats.org/spreadsheetml/2006/main" count="935" uniqueCount="545">
  <si>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</si>
  <si>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</si>
  <si>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</si>
  <si>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</si>
  <si>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</si>
  <si>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</si>
  <si>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</si>
  <si>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</si>
  <si>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</si>
  <si>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</si>
  <si>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</si>
  <si>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</si>
  <si>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</si>
  <si>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</si>
  <si>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</si>
  <si>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</si>
  <si>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</si>
  <si>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</si>
  <si>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</si>
  <si>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</si>
  <si>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</si>
  <si>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</si>
  <si>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</si>
  <si>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</si>
  <si>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</si>
  <si>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</si>
  <si>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</si>
  <si>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</si>
  <si>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</si>
  <si>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</si>
  <si>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</si>
  <si>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</si>
  <si>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</si>
  <si>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</si>
  <si>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</si>
  <si>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</si>
  <si>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</si>
  <si>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</si>
  <si>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</si>
  <si>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</si>
  <si>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</si>
  <si>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</si>
  <si>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</si>
  <si>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</si>
  <si>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</si>
  <si>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</si>
  <si>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</si>
  <si>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</si>
  <si>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</si>
  <si>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</si>
  <si>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</si>
  <si>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</si>
  <si>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</si>
  <si>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</si>
  <si>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</si>
  <si>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</si>
  <si>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</si>
  <si>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</si>
  <si>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</si>
  <si>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</si>
  <si>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</si>
  <si>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</si>
  <si>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</si>
  <si>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</si>
  <si>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</si>
  <si>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</si>
  <si>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</si>
  <si>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</si>
  <si>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</si>
  <si>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</si>
  <si>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</si>
  <si>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</si>
  <si>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</si>
  <si>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</si>
  <si>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</si>
  <si>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</si>
  <si>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</si>
  <si>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</si>
  <si>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</si>
  <si>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</si>
  <si>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</si>
  <si>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</si>
  <si>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</si>
  <si>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</si>
  <si>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</si>
  <si>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</si>
  <si>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</si>
  <si>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</si>
  <si>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</si>
  <si>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</si>
  <si>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</si>
  <si>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</si>
  <si>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</si>
  <si>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</si>
  <si>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</si>
  <si>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</si>
  <si>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</si>
  <si>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</si>
  <si>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</si>
  <si>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</si>
  <si>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</si>
  <si>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</si>
  <si>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</si>
  <si>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</si>
  <si>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</si>
  <si>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</si>
  <si>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</si>
  <si>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</si>
  <si>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</si>
  <si>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</si>
  <si>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</si>
  <si>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</si>
  <si>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</si>
  <si>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</si>
  <si>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</si>
  <si>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</si>
  <si>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</si>
  <si>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</si>
  <si>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</si>
  <si>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</si>
  <si>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</si>
  <si>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</si>
  <si>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</si>
  <si>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</si>
  <si>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</si>
  <si>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</si>
  <si>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</si>
  <si>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</si>
  <si>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</si>
  <si>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</si>
  <si>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</si>
  <si>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</si>
  <si>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</si>
  <si>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</si>
  <si>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</si>
  <si>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</si>
  <si>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</si>
  <si>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</si>
  <si>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</si>
  <si>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</si>
  <si>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</si>
  <si>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</si>
  <si>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</si>
  <si>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</si>
  <si>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</si>
  <si>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</si>
  <si>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</si>
  <si>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</si>
  <si>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</si>
  <si>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</si>
  <si>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</si>
  <si>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</si>
  <si>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</si>
  <si>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</si>
  <si>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</si>
  <si>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</si>
  <si>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</si>
  <si>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</si>
  <si>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</si>
  <si>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</si>
  <si>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</si>
  <si>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</si>
  <si>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</si>
  <si>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</si>
  <si>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</si>
  <si>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</si>
  <si>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</si>
  <si>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</si>
  <si>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</si>
  <si>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</si>
  <si>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</si>
  <si>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</si>
  <si>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</si>
  <si>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</si>
  <si>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</si>
  <si>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</si>
  <si>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</si>
  <si>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</si>
  <si>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</si>
  <si>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</si>
  <si>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</si>
  <si>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</si>
  <si>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</si>
  <si>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</si>
  <si>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</si>
  <si>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</si>
  <si>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</si>
  <si>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</si>
  <si>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</si>
  <si>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</si>
  <si>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</si>
  <si>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</si>
  <si>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</si>
  <si>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</si>
  <si>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岩手県花巻市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</si>
  <si>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</si>
  <si>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</si>
  <si>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</si>
  <si>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</si>
  <si>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</si>
  <si>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</si>
  <si>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</si>
  <si>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</si>
  <si>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</si>
  <si>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</si>
  <si>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</si>
  <si>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</si>
  <si>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</si>
  <si>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</si>
  <si>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</si>
  <si>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</si>
  <si>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</si>
  <si>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</si>
  <si>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</si>
  <si>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</si>
  <si>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</si>
  <si>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</si>
  <si>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</si>
  <si>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</si>
  <si>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</si>
  <si>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</si>
  <si>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</si>
  <si>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</si>
  <si>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</si>
  <si>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</si>
  <si>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</si>
  <si>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</si>
  <si>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</si>
  <si>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</si>
  <si>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</si>
  <si>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</si>
  <si>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</si>
  <si>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</si>
  <si>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</si>
  <si>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</si>
  <si>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</si>
  <si>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</si>
  <si>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</si>
  <si>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</si>
  <si>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</si>
  <si>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</si>
  <si>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</si>
  <si>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</si>
  <si>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</si>
  <si>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</si>
  <si>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</si>
  <si>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</si>
  <si>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</si>
  <si>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</si>
  <si>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</si>
  <si>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</si>
  <si>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</si>
  <si>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</si>
  <si>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</si>
  <si>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</si>
  <si>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</si>
  <si>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</si>
  <si>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</si>
  <si>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</si>
  <si>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</si>
  <si>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</si>
  <si>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</si>
  <si>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</si>
  <si>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</si>
  <si>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</si>
  <si>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</si>
  <si>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</si>
  <si>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</si>
  <si>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</si>
  <si>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</si>
  <si>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</si>
  <si>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</si>
  <si>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</si>
  <si>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</si>
  <si>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</si>
  <si>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</si>
  <si>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</si>
  <si>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</si>
  <si>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</si>
  <si>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</si>
  <si>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</si>
  <si>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</si>
  <si>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</si>
  <si>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</si>
  <si>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</si>
  <si>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</si>
  <si>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</si>
  <si>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</si>
  <si>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</si>
  <si>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</si>
  <si>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</si>
  <si>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</si>
  <si>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</si>
  <si>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</si>
  <si>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</si>
  <si>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</si>
  <si>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</si>
  <si>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</si>
  <si>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</si>
  <si>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</si>
  <si>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</si>
  <si>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</si>
  <si>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</si>
  <si>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</si>
  <si>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</si>
  <si>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</si>
  <si>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</si>
  <si>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</si>
  <si>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</si>
  <si>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</si>
  <si>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</si>
  <si>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</si>
  <si>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</si>
  <si>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</si>
  <si>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</si>
  <si>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</si>
  <si>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</si>
  <si>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</si>
  <si>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</si>
  <si>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</si>
  <si>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</si>
  <si>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</si>
  <si>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</si>
  <si>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</si>
  <si>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</si>
  <si>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</si>
  <si>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</si>
  <si>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</si>
  <si>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</si>
  <si>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</si>
  <si>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</si>
  <si>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</si>
  <si>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</si>
  <si>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</si>
  <si>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</si>
  <si>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</si>
  <si>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</si>
  <si>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</si>
  <si>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</si>
  <si>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</si>
  <si>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</si>
  <si>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</si>
  <si>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</si>
  <si>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岩手県花巻市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</si>
  <si>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</si>
  <si>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</si>
  <si>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</si>
  <si>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</si>
  <si>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</si>
  <si>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</si>
  <si>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</si>
  <si>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</si>
  <si>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</si>
  <si>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</si>
  <si>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</si>
  <si>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</si>
  <si>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</si>
  <si>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</si>
  <si>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</si>
  <si>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</si>
  <si>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</si>
  <si>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</si>
  <si>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</si>
  <si>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</si>
  <si>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</si>
  <si>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</si>
  <si>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</si>
  <si>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</si>
  <si>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</si>
  <si>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</si>
  <si>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</si>
  <si>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</si>
  <si>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</si>
  <si>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</si>
  <si>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</si>
  <si>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</si>
  <si>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</si>
  <si>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</si>
  <si>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</si>
  <si>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</si>
  <si>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公設地方卸売市場事業特別会計</t>
    <phoneticPr fontId="5"/>
  </si>
  <si>
    <t>法非適用企業</t>
    <phoneticPr fontId="5"/>
  </si>
  <si>
    <t>下水道事業特別会計</t>
    <phoneticPr fontId="5"/>
  </si>
  <si>
    <t>農業集落排水等汚水処理事業特別会計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</si>
  <si>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</si>
  <si>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</si>
  <si>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</si>
  <si>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</si>
  <si>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</si>
  <si>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</si>
  <si>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</si>
  <si>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</si>
  <si>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</si>
  <si>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</si>
  <si>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</si>
  <si>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</si>
  <si>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</si>
  <si>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</si>
  <si>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</si>
  <si>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</si>
  <si>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</si>
  <si>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</si>
  <si>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</si>
  <si>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</si>
  <si>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</si>
  <si>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</si>
  <si>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</si>
  <si>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</si>
  <si>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</si>
  <si>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</si>
  <si>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</si>
  <si>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</si>
  <si>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</si>
  <si>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</si>
  <si>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</si>
  <si>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</si>
  <si>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</si>
  <si>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</si>
  <si>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</si>
  <si>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</si>
  <si>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</si>
  <si>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</si>
  <si>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</si>
  <si>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</si>
  <si>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</si>
  <si>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</si>
  <si>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</si>
  <si>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</si>
  <si>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</si>
  <si>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</si>
  <si>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</si>
  <si>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</si>
  <si>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</si>
  <si>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</si>
  <si>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</si>
  <si>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</si>
  <si>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</si>
  <si>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</si>
  <si>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</si>
  <si>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</si>
  <si>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</si>
  <si>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</si>
  <si>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</si>
  <si>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</si>
  <si>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</si>
  <si>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</si>
  <si>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</si>
  <si>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</si>
  <si>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</si>
  <si>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</si>
  <si>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</si>
  <si>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</si>
  <si>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</si>
  <si>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</si>
  <si>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</si>
  <si>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</si>
  <si>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</si>
  <si>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</si>
  <si>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</si>
  <si>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</si>
  <si>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</si>
  <si>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</si>
  <si>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</si>
  <si>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</si>
  <si>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</si>
  <si>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</si>
  <si>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</si>
  <si>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</si>
  <si>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</si>
  <si>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</si>
  <si>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</si>
  <si>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</si>
  <si>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</si>
  <si>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</si>
  <si>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</si>
  <si>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</si>
  <si>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</si>
  <si>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</si>
  <si>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</si>
  <si>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</si>
  <si>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</si>
  <si>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</si>
  <si>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</si>
  <si>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</si>
  <si>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</si>
  <si>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</si>
  <si>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</si>
  <si>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</si>
  <si>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</si>
  <si>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</si>
  <si>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</si>
  <si>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</si>
  <si>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</si>
  <si>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</si>
  <si>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</si>
  <si>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</si>
  <si>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</si>
  <si>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</si>
  <si>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</si>
  <si>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</si>
  <si>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</si>
  <si>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</si>
  <si>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</si>
  <si>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</si>
  <si>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</si>
  <si>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</si>
  <si>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</si>
  <si>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</si>
  <si>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</si>
  <si>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</si>
  <si>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</si>
  <si>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</si>
  <si>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</si>
  <si>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</si>
  <si>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</si>
  <si>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</si>
  <si>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</si>
  <si>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</si>
  <si>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</si>
  <si>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</si>
  <si>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下水道事業特別会計</t>
  </si>
  <si>
    <t>農業集落排水等汚水処理事業特別会計</t>
  </si>
  <si>
    <t>公設地方卸売市場事業特別会計</t>
  </si>
  <si>
    <t>後期高齢者医療特別会計</t>
  </si>
  <si>
    <t>その他会計（赤字）</t>
  </si>
  <si>
    <t>その他会計（黒字）</t>
  </si>
  <si>
    <t>岩手中部水道企業団</t>
    <rPh sb="0" eb="2">
      <t>イワテ</t>
    </rPh>
    <rPh sb="2" eb="4">
      <t>チュウブ</t>
    </rPh>
    <rPh sb="4" eb="6">
      <t>スイドウ</t>
    </rPh>
    <rPh sb="6" eb="8">
      <t>キギョウ</t>
    </rPh>
    <rPh sb="8" eb="9">
      <t>ダン</t>
    </rPh>
    <phoneticPr fontId="2"/>
  </si>
  <si>
    <t>岩手中部広域行政組合</t>
    <rPh sb="0" eb="2">
      <t>イワテ</t>
    </rPh>
    <rPh sb="2" eb="4">
      <t>チュウブ</t>
    </rPh>
    <rPh sb="4" eb="6">
      <t>コウイキ</t>
    </rPh>
    <rPh sb="6" eb="8">
      <t>ギョウセイ</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</si>
  <si>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</si>
  <si>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</si>
  <si>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岩手県後期高齢者広域連合（一般会計）</t>
    <rPh sb="0" eb="3">
      <t>イワテケン</t>
    </rPh>
    <rPh sb="3" eb="5">
      <t>コウキ</t>
    </rPh>
    <rPh sb="5" eb="8">
      <t>コウレイシャ</t>
    </rPh>
    <rPh sb="8" eb="10">
      <t>コウイキ</t>
    </rPh>
    <rPh sb="10" eb="12">
      <t>レンゴウ</t>
    </rPh>
    <rPh sb="13" eb="15">
      <t>イッパン</t>
    </rPh>
    <rPh sb="15" eb="17">
      <t>カイケイ</t>
    </rPh>
    <phoneticPr fontId="2"/>
  </si>
  <si>
    <t>岩手県後期高齢者広域連合（特別会計）</t>
    <rPh sb="0" eb="3">
      <t>イワテケン</t>
    </rPh>
    <rPh sb="3" eb="5">
      <t>コウキ</t>
    </rPh>
    <rPh sb="5" eb="8">
      <t>コウレイシャ</t>
    </rPh>
    <rPh sb="8" eb="10">
      <t>コウイキ</t>
    </rPh>
    <rPh sb="10" eb="12">
      <t>レンゴウ</t>
    </rPh>
    <rPh sb="13" eb="15">
      <t>トクベツ</t>
    </rPh>
    <rPh sb="15" eb="17">
      <t>カイケイ</t>
    </rPh>
    <phoneticPr fontId="2"/>
  </si>
  <si>
    <t>北上地区広域行政組合</t>
    <rPh sb="0" eb="2">
      <t>キタカミ</t>
    </rPh>
    <rPh sb="2" eb="4">
      <t>チク</t>
    </rPh>
    <rPh sb="4" eb="6">
      <t>コウイキ</t>
    </rPh>
    <rPh sb="6" eb="8">
      <t>ギョウセイ</t>
    </rPh>
    <rPh sb="8" eb="10">
      <t>クミアイ</t>
    </rPh>
    <phoneticPr fontId="2"/>
  </si>
  <si>
    <t>紫波稗貫衛生処理組合</t>
    <rPh sb="0" eb="2">
      <t>シワ</t>
    </rPh>
    <rPh sb="2" eb="4">
      <t>ヒエヌキ</t>
    </rPh>
    <rPh sb="4" eb="6">
      <t>エイセイ</t>
    </rPh>
    <rPh sb="6" eb="8">
      <t>ショリ</t>
    </rPh>
    <rPh sb="8" eb="10">
      <t>クミアイ</t>
    </rPh>
    <phoneticPr fontId="2"/>
  </si>
  <si>
    <t>花巻農業振興公社</t>
    <rPh sb="0" eb="2">
      <t>ハナマキ</t>
    </rPh>
    <rPh sb="2" eb="4">
      <t>ノウギョウ</t>
    </rPh>
    <rPh sb="4" eb="6">
      <t>シンコウ</t>
    </rPh>
    <rPh sb="6" eb="8">
      <t>コウシャ</t>
    </rPh>
    <phoneticPr fontId="2"/>
  </si>
  <si>
    <t>花巻市体育協会</t>
    <rPh sb="0" eb="3">
      <t>ハナマキシ</t>
    </rPh>
    <rPh sb="3" eb="5">
      <t>タイイク</t>
    </rPh>
    <rPh sb="5" eb="7">
      <t>キョウカイ</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</si>
  <si>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</si>
  <si>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</si>
  <si>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早池峰観光</t>
    <rPh sb="0" eb="3">
      <t>ハヤチネ</t>
    </rPh>
    <rPh sb="3" eb="5">
      <t>カンコウ</t>
    </rPh>
    <phoneticPr fontId="2"/>
  </si>
  <si>
    <t>エーデルワイン</t>
    <phoneticPr fontId="2"/>
  </si>
  <si>
    <t>石鳥谷観光物産</t>
    <rPh sb="0" eb="3">
      <t>イシドリヤ</t>
    </rPh>
    <rPh sb="3" eb="5">
      <t>カンコウ</t>
    </rPh>
    <rPh sb="5" eb="7">
      <t>ブッサン</t>
    </rPh>
    <phoneticPr fontId="2"/>
  </si>
  <si>
    <t>東和町総合サービス公社</t>
    <rPh sb="0" eb="3">
      <t>トウワチョウ</t>
    </rPh>
    <rPh sb="3" eb="5">
      <t>ソウゴウ</t>
    </rPh>
    <rPh sb="9" eb="11">
      <t>コウシャ</t>
    </rPh>
    <phoneticPr fontId="2"/>
  </si>
  <si>
    <t>とうわ地域資源開発公社</t>
    <rPh sb="3" eb="5">
      <t>チイキ</t>
    </rPh>
    <rPh sb="5" eb="7">
      <t>シゲン</t>
    </rPh>
    <rPh sb="7" eb="9">
      <t>カイハツ</t>
    </rPh>
    <rPh sb="9" eb="11">
      <t>コウシャ</t>
    </rPh>
    <phoneticPr fontId="2"/>
  </si>
  <si>
    <t>花巻地域農業管理センター</t>
    <rPh sb="0" eb="2">
      <t>ハナマキ</t>
    </rPh>
    <rPh sb="2" eb="4">
      <t>チイキ</t>
    </rPh>
    <rPh sb="4" eb="6">
      <t>ノウギョウ</t>
    </rPh>
    <rPh sb="6" eb="8">
      <t>カンリ</t>
    </rPh>
    <phoneticPr fontId="2"/>
  </si>
  <si>
    <t>土澤まちづくり会社</t>
    <rPh sb="0" eb="1">
      <t>ツチ</t>
    </rPh>
    <rPh sb="1" eb="2">
      <t>サワ</t>
    </rPh>
    <rPh sb="7" eb="9">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</si>
</sst>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66917</c:v>
                </c:pt>
                <c:pt idx="1">
                  <c:v>73434</c:v>
                </c:pt>
                <c:pt idx="2">
                  <c:v>39239</c:v>
                </c:pt>
                <c:pt idx="3">
                  <c:v>39234</c:v>
                </c:pt>
                <c:pt idx="4">
                  <c:v>51549</c:v>
                </c:pt>
              </c:numCache>
            </c:numRef>
          </c:val>
          <c:smooth val="0"/>
        </c:ser>
        <c:dLbls>
          <c:showLegendKey val="0"/>
          <c:showVal val="0"/>
          <c:showCatName val="0"/>
          <c:showSerName val="0"/>
          <c:showPercent val="0"/>
          <c:showBubbleSize val="0"/>
        </c:dLbls>
        <c:marker val="1"/>
        <c:smooth val="0"/>
        <c:axId val="187841024"/>
        <c:axId val="157748032"/>
      </c:lineChart>
      <c:catAx>
        <c:axId val="18784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748032"/>
        <c:crosses val="autoZero"/>
        <c:auto val="1"/>
        <c:lblAlgn val="ctr"/>
        <c:lblOffset val="100"/>
        <c:tickLblSkip val="1"/>
        <c:tickMarkSkip val="1"/>
        <c:noMultiLvlLbl val="0"/>
      </c:catAx>
      <c:valAx>
        <c:axId val="1577480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4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3.59</c:v>
                </c:pt>
                <c:pt idx="1">
                  <c:v>6.21</c:v>
                </c:pt>
                <c:pt idx="2">
                  <c:v>6.74</c:v>
                </c:pt>
                <c:pt idx="3">
                  <c:v>6.03</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13.79</c:v>
                </c:pt>
                <c:pt idx="1">
                  <c:v>14.4</c:v>
                </c:pt>
                <c:pt idx="2">
                  <c:v>17.91</c:v>
                </c:pt>
                <c:pt idx="3">
                  <c:v>21.84</c:v>
                </c:pt>
                <c:pt idx="4">
                  <c:v>26.85</c:v>
                </c:pt>
              </c:numCache>
            </c:numRef>
          </c:val>
        </c:ser>
        <c:dLbls>
          <c:showLegendKey val="0"/>
          <c:showVal val="0"/>
          <c:showCatName val="0"/>
          <c:showSerName val="0"/>
          <c:showPercent val="0"/>
          <c:showBubbleSize val="0"/>
        </c:dLbls>
        <c:gapWidth val="250"/>
        <c:overlap val="100"/>
        <c:axId val="162418176"/>
        <c:axId val="15775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4.38</c:v>
                </c:pt>
                <c:pt idx="1">
                  <c:v>2.93</c:v>
                </c:pt>
                <c:pt idx="2">
                  <c:v>4.04</c:v>
                </c:pt>
                <c:pt idx="3">
                  <c:v>3.46</c:v>
                </c:pt>
                <c:pt idx="4">
                  <c:v>3.89</c:v>
                </c:pt>
              </c:numCache>
            </c:numRef>
          </c:val>
          <c:smooth val="0"/>
        </c:ser>
        <c:dLbls>
          <c:showLegendKey val="0"/>
          <c:showVal val="0"/>
          <c:showCatName val="0"/>
          <c:showSerName val="0"/>
          <c:showPercent val="0"/>
          <c:showBubbleSize val="0"/>
        </c:dLbls>
        <c:marker val="1"/>
        <c:smooth val="0"/>
        <c:axId val="162418176"/>
        <c:axId val="157750336"/>
      </c:lineChart>
      <c:catAx>
        <c:axId val="1624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750336"/>
        <c:crosses val="autoZero"/>
        <c:auto val="1"/>
        <c:lblAlgn val="ctr"/>
        <c:lblOffset val="100"/>
        <c:tickLblSkip val="1"/>
        <c:tickMarkSkip val="1"/>
        <c:noMultiLvlLbl val="0"/>
      </c:catAx>
      <c:valAx>
        <c:axId val="15775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1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6.65</c:v>
                </c:pt>
                <c:pt idx="2">
                  <c:v>#N/A</c:v>
                </c:pt>
                <c:pt idx="3">
                  <c:v>6.25</c:v>
                </c:pt>
                <c:pt idx="4">
                  <c:v>#N/A</c:v>
                </c:pt>
                <c:pt idx="5">
                  <c:v>5.64</c:v>
                </c:pt>
                <c:pt idx="6">
                  <c:v>#N/A</c:v>
                </c:pt>
                <c:pt idx="7">
                  <c:v>6.1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公設地方卸売市場事業特別会計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農業集落排水等汚水処理事業特別会計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7.0000000000000007E-2</c:v>
                </c:pt>
                <c:pt idx="4">
                  <c:v>#N/A</c:v>
                </c:pt>
                <c:pt idx="5">
                  <c:v>0.1</c:v>
                </c:pt>
                <c:pt idx="6">
                  <c:v>#N/A</c:v>
                </c:pt>
                <c:pt idx="7">
                  <c:v>0.1</c:v>
                </c:pt>
                <c:pt idx="8">
                  <c:v>#N/A</c:v>
                </c:pt>
                <c:pt idx="9">
                  <c:v>0.11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0.18</c:v>
                </c:pt>
                <c:pt idx="4">
                  <c:v>#N/A</c:v>
                </c:pt>
                <c:pt idx="5">
                  <c:v>0.19</c:v>
                </c:pt>
                <c:pt idx="6">
                  <c:v>#N/A</c:v>
                </c:pt>
                <c:pt idx="7">
                  <c:v>0.17</c:v>
                </c:pt>
                <c:pt idx="8">
                  <c:v>#N/A</c:v>
                </c:pt>
                <c:pt idx="9">
                  <c:v>0.25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0.24</c:v>
                </c:pt>
                <c:pt idx="4">
                  <c:v>#N/A</c:v>
                </c:pt>
                <c:pt idx="5">
                  <c:v>0.5</c:v>
                </c:pt>
                <c:pt idx="6">
                  <c:v>#N/A</c:v>
                </c:pt>
                <c:pt idx="7">
                  <c:v>0.28000000000000003</c:v>
                </c:pt>
                <c:pt idx="8">
                  <c:v>#N/A</c:v>
                </c:pt>
                <c:pt idx="9">
                  <c:v>0.48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1.19</c:v>
                </c:pt>
                <c:pt idx="2">
                  <c:v>#N/A</c:v>
                </c:pt>
                <c:pt idx="3">
                  <c:v>1.03</c:v>
                </c:pt>
                <c:pt idx="4">
                  <c:v>#N/A</c:v>
                </c:pt>
                <c:pt idx="5">
                  <c:v>1.49</c:v>
                </c:pt>
                <c:pt idx="6">
                  <c:v>#N/A</c:v>
                </c:pt>
                <c:pt idx="7">
                  <c:v>2.1800000000000002</c:v>
                </c:pt>
                <c:pt idx="8">
                  <c:v>#N/A</c:v>
                </c:pt>
                <c:pt idx="9">
                  <c:v>1.67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3.59</c:v>
                </c:pt>
                <c:pt idx="2">
                  <c:v>#N/A</c:v>
                </c:pt>
                <c:pt idx="3">
                  <c:v>6.21</c:v>
                </c:pt>
                <c:pt idx="4">
                  <c:v>#N/A</c:v>
                </c:pt>
                <c:pt idx="5">
                  <c:v>6.73</c:v>
                </c:pt>
                <c:pt idx="6">
                  <c:v>#N/A</c:v>
                </c:pt>
                <c:pt idx="7">
                  <c:v>6.03</c:v>
                </c:pt>
                <c:pt idx="8">
                  <c:v>#N/A</c:v>
                </c:pt>
                <c:pt idx="9">
                  <c:v>5.46</c:v>
                </c:pt>
              </c:numCache>
            </c:numRef>
          </c:val>
        </c:ser>
        <c:dLbls>
          <c:showLegendKey val="0"/>
          <c:showVal val="0"/>
          <c:showCatName val="0"/>
          <c:showSerName val="0"/>
          <c:showPercent val="0"/>
          <c:showBubbleSize val="0"/>
        </c:dLbls>
        <c:gapWidth val="150"/>
        <c:overlap val="100"/>
        <c:axId val="162416640"/>
        <c:axId val="157794304"/>
      </c:barChart>
      <c:catAx>
        <c:axId val="16241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794304"/>
        <c:crosses val="autoZero"/>
        <c:auto val="1"/>
        <c:lblAlgn val="ctr"/>
        <c:lblOffset val="100"/>
        <c:tickLblSkip val="1"/>
        <c:tickMarkSkip val="1"/>
        <c:noMultiLvlLbl val="0"/>
      </c:catAx>
      <c:valAx>
        <c:axId val="1577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1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5072</c:v>
                </c:pt>
                <c:pt idx="5">
                  <c:v>5155</c:v>
                </c:pt>
                <c:pt idx="8">
                  <c:v>5230</c:v>
                </c:pt>
                <c:pt idx="11">
                  <c:v>5280</c:v>
                </c:pt>
                <c:pt idx="14">
                  <c:v>5427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226</c:v>
                </c:pt>
                <c:pt idx="3">
                  <c:v>182</c:v>
                </c:pt>
                <c:pt idx="6">
                  <c:v>181</c:v>
                </c:pt>
                <c:pt idx="9">
                  <c:v>144</c:v>
                </c:pt>
                <c:pt idx="12">
                  <c:v>115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16</c:v>
                </c:pt>
                <c:pt idx="6">
                  <c:v>14</c:v>
                </c:pt>
                <c:pt idx="9">
                  <c:v>10</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1966</c:v>
                </c:pt>
                <c:pt idx="3">
                  <c:v>1928</c:v>
                </c:pt>
                <c:pt idx="6">
                  <c:v>1689</c:v>
                </c:pt>
                <c:pt idx="9">
                  <c:v>1814</c:v>
                </c:pt>
                <c:pt idx="12">
                  <c:v>1821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7027</c:v>
                </c:pt>
                <c:pt idx="3">
                  <c:v>6371</c:v>
                </c:pt>
                <c:pt idx="6">
                  <c:v>6428</c:v>
                </c:pt>
                <c:pt idx="9">
                  <c:v>6064</c:v>
                </c:pt>
                <c:pt idx="12">
                  <c:v>5886</c:v>
                </c:pt>
              </c:numCache>
            </c:numRef>
          </c:val>
        </c:ser>
        <c:dLbls>
          <c:showLegendKey val="0"/>
          <c:showVal val="0"/>
          <c:showCatName val="0"/>
          <c:showSerName val="0"/>
          <c:showPercent val="0"/>
          <c:showBubbleSize val="0"/>
        </c:dLbls>
        <c:gapWidth val="100"/>
        <c:overlap val="100"/>
        <c:axId val="162770944"/>
        <c:axId val="15779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4165</c:v>
                </c:pt>
                <c:pt idx="2">
                  <c:v>#N/A</c:v>
                </c:pt>
                <c:pt idx="3">
                  <c:v>#N/A</c:v>
                </c:pt>
                <c:pt idx="4">
                  <c:v>3342</c:v>
                </c:pt>
                <c:pt idx="5">
                  <c:v>#N/A</c:v>
                </c:pt>
                <c:pt idx="6">
                  <c:v>#N/A</c:v>
                </c:pt>
                <c:pt idx="7">
                  <c:v>3082</c:v>
                </c:pt>
                <c:pt idx="8">
                  <c:v>#N/A</c:v>
                </c:pt>
                <c:pt idx="9">
                  <c:v>#N/A</c:v>
                </c:pt>
                <c:pt idx="10">
                  <c:v>2752</c:v>
                </c:pt>
                <c:pt idx="11">
                  <c:v>#N/A</c:v>
                </c:pt>
                <c:pt idx="12">
                  <c:v>#N/A</c:v>
                </c:pt>
                <c:pt idx="13">
                  <c:v>2428</c:v>
                </c:pt>
                <c:pt idx="14">
                  <c:v>#N/A</c:v>
                </c:pt>
              </c:numCache>
            </c:numRef>
          </c:val>
          <c:smooth val="0"/>
        </c:ser>
        <c:dLbls>
          <c:showLegendKey val="0"/>
          <c:showVal val="0"/>
          <c:showCatName val="0"/>
          <c:showSerName val="0"/>
          <c:showPercent val="0"/>
          <c:showBubbleSize val="0"/>
        </c:dLbls>
        <c:marker val="1"/>
        <c:smooth val="0"/>
        <c:axId val="162770944"/>
        <c:axId val="157797184"/>
      </c:lineChart>
      <c:catAx>
        <c:axId val="1627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797184"/>
        <c:crosses val="autoZero"/>
        <c:auto val="1"/>
        <c:lblAlgn val="ctr"/>
        <c:lblOffset val="100"/>
        <c:tickLblSkip val="1"/>
        <c:tickMarkSkip val="1"/>
        <c:noMultiLvlLbl val="0"/>
      </c:catAx>
      <c:valAx>
        <c:axId val="15779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7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62741</c:v>
                </c:pt>
                <c:pt idx="5">
                  <c:v>63155</c:v>
                </c:pt>
                <c:pt idx="8">
                  <c:v>62715</c:v>
                </c:pt>
                <c:pt idx="11">
                  <c:v>61656</c:v>
                </c:pt>
                <c:pt idx="14">
                  <c:v>61091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2289</c:v>
                </c:pt>
                <c:pt idx="5">
                  <c:v>1913</c:v>
                </c:pt>
                <c:pt idx="8">
                  <c:v>1735</c:v>
                </c:pt>
                <c:pt idx="11">
                  <c:v>1691</c:v>
                </c:pt>
                <c:pt idx="14">
                  <c:v>1661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6951</c:v>
                </c:pt>
                <c:pt idx="5">
                  <c:v>7138</c:v>
                </c:pt>
                <c:pt idx="8">
                  <c:v>8563</c:v>
                </c:pt>
                <c:pt idx="11">
                  <c:v>10392</c:v>
                </c:pt>
                <c:pt idx="14">
                  <c:v>12847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8753</c:v>
                </c:pt>
                <c:pt idx="3">
                  <c:v>8399</c:v>
                </c:pt>
                <c:pt idx="6">
                  <c:v>8101</c:v>
                </c:pt>
                <c:pt idx="9">
                  <c:v>7570</c:v>
                </c:pt>
                <c:pt idx="12">
                  <c:v>7206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671</c:v>
                </c:pt>
                <c:pt idx="3">
                  <c:v>573</c:v>
                </c:pt>
                <c:pt idx="6">
                  <c:v>571</c:v>
                </c:pt>
                <c:pt idx="9">
                  <c:v>644</c:v>
                </c:pt>
                <c:pt idx="12">
                  <c:v>1327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32482</c:v>
                </c:pt>
                <c:pt idx="3">
                  <c:v>30998</c:v>
                </c:pt>
                <c:pt idx="6">
                  <c:v>28327</c:v>
                </c:pt>
                <c:pt idx="9">
                  <c:v>30472</c:v>
                </c:pt>
                <c:pt idx="12">
                  <c:v>32912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901</c:v>
                </c:pt>
                <c:pt idx="3">
                  <c:v>727</c:v>
                </c:pt>
                <c:pt idx="6">
                  <c:v>561</c:v>
                </c:pt>
                <c:pt idx="9">
                  <c:v>427</c:v>
                </c:pt>
                <c:pt idx="12">
                  <c:v>319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59707</c:v>
                </c:pt>
                <c:pt idx="3">
                  <c:v>59021</c:v>
                </c:pt>
                <c:pt idx="6">
                  <c:v>56465</c:v>
                </c:pt>
                <c:pt idx="9">
                  <c:v>54548</c:v>
                </c:pt>
                <c:pt idx="12">
                  <c:v>54082</c:v>
                </c:pt>
              </c:numCache>
            </c:numRef>
          </c:val>
        </c:ser>
        <c:dLbls>
          <c:showLegendKey val="0"/>
          <c:showVal val="0"/>
          <c:showCatName val="0"/>
          <c:showSerName val="0"/>
          <c:showPercent val="0"/>
          <c:showBubbleSize val="0"/>
        </c:dLbls>
        <c:gapWidth val="100"/>
        <c:overlap val="100"/>
        <c:axId val="162826240"/>
        <c:axId val="15780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30533</c:v>
                </c:pt>
                <c:pt idx="2">
                  <c:v>#N/A</c:v>
                </c:pt>
                <c:pt idx="3">
                  <c:v>#N/A</c:v>
                </c:pt>
                <c:pt idx="4">
                  <c:v>27511</c:v>
                </c:pt>
                <c:pt idx="5">
                  <c:v>#N/A</c:v>
                </c:pt>
                <c:pt idx="6">
                  <c:v>#N/A</c:v>
                </c:pt>
                <c:pt idx="7">
                  <c:v>21014</c:v>
                </c:pt>
                <c:pt idx="8">
                  <c:v>#N/A</c:v>
                </c:pt>
                <c:pt idx="9">
                  <c:v>#N/A</c:v>
                </c:pt>
                <c:pt idx="10">
                  <c:v>19922</c:v>
                </c:pt>
                <c:pt idx="11">
                  <c:v>#N/A</c:v>
                </c:pt>
                <c:pt idx="12">
                  <c:v>#N/A</c:v>
                </c:pt>
                <c:pt idx="13">
                  <c:v>20247</c:v>
                </c:pt>
                <c:pt idx="14">
                  <c:v>#N/A</c:v>
                </c:pt>
              </c:numCache>
            </c:numRef>
          </c:val>
          <c:smooth val="0"/>
        </c:ser>
        <c:dLbls>
          <c:showLegendKey val="0"/>
          <c:showVal val="0"/>
          <c:showCatName val="0"/>
          <c:showSerName val="0"/>
          <c:showPercent val="0"/>
          <c:showBubbleSize val="0"/>
        </c:dLbls>
        <c:marker val="1"/>
        <c:smooth val="0"/>
        <c:axId val="162826240"/>
        <c:axId val="157800064"/>
      </c:lineChart>
      <c:catAx>
        <c:axId val="1628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800064"/>
        <c:crosses val="autoZero"/>
        <c:auto val="1"/>
        <c:lblAlgn val="ctr"/>
        <c:lblOffset val="100"/>
        <c:tickLblSkip val="1"/>
        <c:tickMarkSkip val="1"/>
        <c:noMultiLvlLbl val="0"/>
      </c:catAx>
      <c:valAx>
        <c:axId val="15780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2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99,773
99,476
908.39
50,443,387
48,362,801
1,589,987
29,099,202
53,295,875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給与所得の増加等により市民税が増加するとともに収納率の向上に努め、市税全体でも前年度比で増収を確保した。今後も企業誘致をはじめ、市内経済の活性化策の推進により安定した徴収の確保を図る。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79828</xdr:rowOff>
    </xdr:to>
    <xdr:cxnSp macro="">
      <xdr:nvCxnSpPr>
        <xdr:cNvPr id="69" name="直線コネクタ 68"/>
        <xdr:cNvCxnSpPr/>
      </xdr:nvCxnSpPr>
      <xdr:spPr>
        <a:xfrm flipV="1">
          <a:off x="4114800" y="77778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2" name="直線コネクタ 71"/>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79828</xdr:rowOff>
    </xdr:from>
    <xdr:to>
      <xdr:col>4</xdr:col>
      <xdr:colOff>482600</xdr:colOff>
      <xdr:row>45</xdr:row>
      <xdr:rowOff>79828</xdr:rowOff>
    </xdr:to>
    <xdr:cxnSp macro="">
      <xdr:nvCxnSpPr>
        <xdr:cNvPr id="75" name="直線コネクタ 74"/>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79828</xdr:rowOff>
    </xdr:to>
    <xdr:cxnSp macro="">
      <xdr:nvCxnSpPr>
        <xdr:cNvPr id="78" name="直線コネクタ 77"/>
        <xdr:cNvCxnSpPr/>
      </xdr:nvCxnSpPr>
      <xdr:spPr>
        <a:xfrm>
          <a:off x="1447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8" name="円/楕円 87"/>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79120</xdr:rowOff>
    </xdr:from>
    <xdr:ext cx="762000" cy="259045"/>
    <xdr:sp macro="" textlink="">
      <xdr:nvSpPr>
        <xdr:cNvPr id="89"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0" name="円/楕円 89"/>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1" name="テキスト ボックス 90"/>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2" name="円/楕円 91"/>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3" name="テキスト ボックス 92"/>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29028</xdr:rowOff>
    </xdr:from>
    <xdr:to>
      <xdr:col>3</xdr:col>
      <xdr:colOff>330200</xdr:colOff>
      <xdr:row>45</xdr:row>
      <xdr:rowOff>130628</xdr:rowOff>
    </xdr:to>
    <xdr:sp macro="" textlink="">
      <xdr:nvSpPr>
        <xdr:cNvPr id="94" name="円/楕円 93"/>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115405</xdr:rowOff>
    </xdr:from>
    <xdr:ext cx="762000" cy="259045"/>
    <xdr:sp macro="" textlink="">
      <xdr:nvSpPr>
        <xdr:cNvPr id="95" name="テキスト ボックス 94"/>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6" name="円/楕円 95"/>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7" name="テキスト ボックス 96"/>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市税徴収率向上、公債費削減に努めているが、給与改定に伴う人件費の増加、特別会計への繰出金の増加により昨年度より数値が上がっている。</a:t>
          </a:r>
          <a:endParaRPr kumimoji="1" lang="en-US" altLang="ja-JP" sz="1300" baseline="0">
            <a:latin typeface="ＭＳ Ｐゴシック"/>
          </a:endParaRPr>
        </a:p>
        <a:p>
          <a:r>
            <a:rPr kumimoji="1" lang="ja-JP" altLang="en-US" sz="1300" baseline="0">
              <a:latin typeface="ＭＳ Ｐゴシック"/>
            </a:rPr>
            <a:t>　今後は、安定した財源の確保と経常経費の削減に努める。</a:t>
          </a:r>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85852</xdr:rowOff>
    </xdr:from>
    <xdr:to>
      <xdr:col>7</xdr:col>
      <xdr:colOff>152400</xdr:colOff>
      <xdr:row>60</xdr:row>
      <xdr:rowOff>73660</xdr:rowOff>
    </xdr:to>
    <xdr:cxnSp macro="">
      <xdr:nvCxnSpPr>
        <xdr:cNvPr id="130" name="直線コネクタ 129"/>
        <xdr:cNvCxnSpPr/>
      </xdr:nvCxnSpPr>
      <xdr:spPr>
        <a:xfrm>
          <a:off x="4114800" y="1020140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85852</xdr:rowOff>
    </xdr:from>
    <xdr:to>
      <xdr:col>6</xdr:col>
      <xdr:colOff>0</xdr:colOff>
      <xdr:row>59</xdr:row>
      <xdr:rowOff>138938</xdr:rowOff>
    </xdr:to>
    <xdr:cxnSp macro="">
      <xdr:nvCxnSpPr>
        <xdr:cNvPr id="133" name="直線コネクタ 132"/>
        <xdr:cNvCxnSpPr/>
      </xdr:nvCxnSpPr>
      <xdr:spPr>
        <a:xfrm flipV="1">
          <a:off x="3225800" y="102014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95504</xdr:rowOff>
    </xdr:from>
    <xdr:to>
      <xdr:col>4</xdr:col>
      <xdr:colOff>482600</xdr:colOff>
      <xdr:row>59</xdr:row>
      <xdr:rowOff>138938</xdr:rowOff>
    </xdr:to>
    <xdr:cxnSp macro="">
      <xdr:nvCxnSpPr>
        <xdr:cNvPr id="136" name="直線コネクタ 135"/>
        <xdr:cNvCxnSpPr/>
      </xdr:nvCxnSpPr>
      <xdr:spPr>
        <a:xfrm>
          <a:off x="2336800" y="102110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47244</xdr:rowOff>
    </xdr:from>
    <xdr:to>
      <xdr:col>3</xdr:col>
      <xdr:colOff>279400</xdr:colOff>
      <xdr:row>59</xdr:row>
      <xdr:rowOff>95504</xdr:rowOff>
    </xdr:to>
    <xdr:cxnSp macro="">
      <xdr:nvCxnSpPr>
        <xdr:cNvPr id="139" name="直線コネクタ 138"/>
        <xdr:cNvCxnSpPr/>
      </xdr:nvCxnSpPr>
      <xdr:spPr>
        <a:xfrm>
          <a:off x="1447800" y="101627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9" name="円/楕円 148"/>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0"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35052</xdr:rowOff>
    </xdr:from>
    <xdr:to>
      <xdr:col>6</xdr:col>
      <xdr:colOff>50800</xdr:colOff>
      <xdr:row>59</xdr:row>
      <xdr:rowOff>136652</xdr:rowOff>
    </xdr:to>
    <xdr:sp macro="" textlink="">
      <xdr:nvSpPr>
        <xdr:cNvPr id="151" name="円/楕円 150"/>
        <xdr:cNvSpPr/>
      </xdr:nvSpPr>
      <xdr:spPr>
        <a:xfrm>
          <a:off x="4064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146829</xdr:rowOff>
    </xdr:from>
    <xdr:ext cx="736600" cy="259045"/>
    <xdr:sp macro="" textlink="">
      <xdr:nvSpPr>
        <xdr:cNvPr id="152" name="テキスト ボックス 151"/>
        <xdr:cNvSpPr txBox="1"/>
      </xdr:nvSpPr>
      <xdr:spPr>
        <a:xfrm>
          <a:off x="3733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88138</xdr:rowOff>
    </xdr:from>
    <xdr:to>
      <xdr:col>4</xdr:col>
      <xdr:colOff>533400</xdr:colOff>
      <xdr:row>60</xdr:row>
      <xdr:rowOff>18288</xdr:rowOff>
    </xdr:to>
    <xdr:sp macro="" textlink="">
      <xdr:nvSpPr>
        <xdr:cNvPr id="153" name="円/楕円 152"/>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28465</xdr:rowOff>
    </xdr:from>
    <xdr:ext cx="762000" cy="259045"/>
    <xdr:sp macro="" textlink="">
      <xdr:nvSpPr>
        <xdr:cNvPr id="154" name="テキスト ボックス 153"/>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44704</xdr:rowOff>
    </xdr:from>
    <xdr:to>
      <xdr:col>3</xdr:col>
      <xdr:colOff>330200</xdr:colOff>
      <xdr:row>59</xdr:row>
      <xdr:rowOff>146304</xdr:rowOff>
    </xdr:to>
    <xdr:sp macro="" textlink="">
      <xdr:nvSpPr>
        <xdr:cNvPr id="155" name="円/楕円 154"/>
        <xdr:cNvSpPr/>
      </xdr:nvSpPr>
      <xdr:spPr>
        <a:xfrm>
          <a:off x="2286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156481</xdr:rowOff>
    </xdr:from>
    <xdr:ext cx="762000" cy="259045"/>
    <xdr:sp macro="" textlink="">
      <xdr:nvSpPr>
        <xdr:cNvPr id="156" name="テキスト ボックス 155"/>
        <xdr:cNvSpPr txBox="1"/>
      </xdr:nvSpPr>
      <xdr:spPr>
        <a:xfrm>
          <a:off x="1955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167894</xdr:rowOff>
    </xdr:from>
    <xdr:to>
      <xdr:col>2</xdr:col>
      <xdr:colOff>127000</xdr:colOff>
      <xdr:row>59</xdr:row>
      <xdr:rowOff>98044</xdr:rowOff>
    </xdr:to>
    <xdr:sp macro="" textlink="">
      <xdr:nvSpPr>
        <xdr:cNvPr id="157" name="円/楕円 156"/>
        <xdr:cNvSpPr/>
      </xdr:nvSpPr>
      <xdr:spPr>
        <a:xfrm>
          <a:off x="1397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108221</xdr:rowOff>
    </xdr:from>
    <xdr:ext cx="762000" cy="259045"/>
    <xdr:sp macro="" textlink="">
      <xdr:nvSpPr>
        <xdr:cNvPr id="158" name="テキスト ボックス 157"/>
        <xdr:cNvSpPr txBox="1"/>
      </xdr:nvSpPr>
      <xdr:spPr>
        <a:xfrm>
          <a:off x="1066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[139,032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岩手中部水道企業団への職員移籍により、一般職員数が前年度より減少したが、これに伴う臨時職員補助員賃金の増加や指定管理の増加により、昨年度より増加した。今後も歳出経費の合理化・効率化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124344</xdr:rowOff>
    </xdr:from>
    <xdr:to>
      <xdr:col>7</xdr:col>
      <xdr:colOff>152400</xdr:colOff>
      <xdr:row>88</xdr:row>
      <xdr:rowOff>17787</xdr:rowOff>
    </xdr:to>
    <xdr:cxnSp macro="">
      <xdr:nvCxnSpPr>
        <xdr:cNvPr id="195" name="直線コネクタ 194"/>
        <xdr:cNvCxnSpPr/>
      </xdr:nvCxnSpPr>
      <xdr:spPr>
        <a:xfrm>
          <a:off x="4114800" y="15040494"/>
          <a:ext cx="838200" cy="6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124344</xdr:rowOff>
    </xdr:from>
    <xdr:to>
      <xdr:col>6</xdr:col>
      <xdr:colOff>0</xdr:colOff>
      <xdr:row>88</xdr:row>
      <xdr:rowOff>77440</xdr:rowOff>
    </xdr:to>
    <xdr:cxnSp macro="">
      <xdr:nvCxnSpPr>
        <xdr:cNvPr id="198" name="直線コネクタ 197"/>
        <xdr:cNvCxnSpPr/>
      </xdr:nvCxnSpPr>
      <xdr:spPr>
        <a:xfrm flipV="1">
          <a:off x="3225800" y="15040494"/>
          <a:ext cx="889000" cy="1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77440</xdr:rowOff>
    </xdr:from>
    <xdr:to>
      <xdr:col>4</xdr:col>
      <xdr:colOff>482600</xdr:colOff>
      <xdr:row>88</xdr:row>
      <xdr:rowOff>122047</xdr:rowOff>
    </xdr:to>
    <xdr:cxnSp macro="">
      <xdr:nvCxnSpPr>
        <xdr:cNvPr id="201" name="直線コネクタ 200"/>
        <xdr:cNvCxnSpPr/>
      </xdr:nvCxnSpPr>
      <xdr:spPr>
        <a:xfrm flipV="1">
          <a:off x="2336800" y="15165040"/>
          <a:ext cx="889000" cy="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77756</xdr:rowOff>
    </xdr:from>
    <xdr:to>
      <xdr:col>3</xdr:col>
      <xdr:colOff>279400</xdr:colOff>
      <xdr:row>88</xdr:row>
      <xdr:rowOff>122047</xdr:rowOff>
    </xdr:to>
    <xdr:cxnSp macro="">
      <xdr:nvCxnSpPr>
        <xdr:cNvPr id="204" name="直線コネクタ 203"/>
        <xdr:cNvCxnSpPr/>
      </xdr:nvCxnSpPr>
      <xdr:spPr>
        <a:xfrm>
          <a:off x="1447800" y="14993906"/>
          <a:ext cx="889000" cy="2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138437</xdr:rowOff>
    </xdr:from>
    <xdr:to>
      <xdr:col>7</xdr:col>
      <xdr:colOff>203200</xdr:colOff>
      <xdr:row>88</xdr:row>
      <xdr:rowOff>68587</xdr:rowOff>
    </xdr:to>
    <xdr:sp macro="" textlink="">
      <xdr:nvSpPr>
        <xdr:cNvPr id="214" name="円/楕円 213"/>
        <xdr:cNvSpPr/>
      </xdr:nvSpPr>
      <xdr:spPr>
        <a:xfrm>
          <a:off x="4902200" y="150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110514</xdr:rowOff>
    </xdr:from>
    <xdr:ext cx="762000" cy="259045"/>
    <xdr:sp macro="" textlink="">
      <xdr:nvSpPr>
        <xdr:cNvPr id="215" name="人件費・物件費等の状況該当値テキスト"/>
        <xdr:cNvSpPr txBox="1"/>
      </xdr:nvSpPr>
      <xdr:spPr>
        <a:xfrm>
          <a:off x="5041900" y="150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139,032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73544</xdr:rowOff>
    </xdr:from>
    <xdr:to>
      <xdr:col>6</xdr:col>
      <xdr:colOff>50800</xdr:colOff>
      <xdr:row>88</xdr:row>
      <xdr:rowOff>3694</xdr:rowOff>
    </xdr:to>
    <xdr:sp macro="" textlink="">
      <xdr:nvSpPr>
        <xdr:cNvPr id="216" name="円/楕円 215"/>
        <xdr:cNvSpPr/>
      </xdr:nvSpPr>
      <xdr:spPr>
        <a:xfrm>
          <a:off x="4064000" y="149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159921</xdr:rowOff>
    </xdr:from>
    <xdr:ext cx="736600" cy="259045"/>
    <xdr:sp macro="" textlink="">
      <xdr:nvSpPr>
        <xdr:cNvPr id="217" name="テキスト ボックス 216"/>
        <xdr:cNvSpPr txBox="1"/>
      </xdr:nvSpPr>
      <xdr:spPr>
        <a:xfrm>
          <a:off x="3733800" y="1507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26640</xdr:rowOff>
    </xdr:from>
    <xdr:to>
      <xdr:col>4</xdr:col>
      <xdr:colOff>533400</xdr:colOff>
      <xdr:row>88</xdr:row>
      <xdr:rowOff>128240</xdr:rowOff>
    </xdr:to>
    <xdr:sp macro="" textlink="">
      <xdr:nvSpPr>
        <xdr:cNvPr id="218" name="円/楕円 217"/>
        <xdr:cNvSpPr/>
      </xdr:nvSpPr>
      <xdr:spPr>
        <a:xfrm>
          <a:off x="3175000" y="151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113017</xdr:rowOff>
    </xdr:from>
    <xdr:ext cx="762000" cy="259045"/>
    <xdr:sp macro="" textlink="">
      <xdr:nvSpPr>
        <xdr:cNvPr id="219" name="テキスト ボックス 218"/>
        <xdr:cNvSpPr txBox="1"/>
      </xdr:nvSpPr>
      <xdr:spPr>
        <a:xfrm>
          <a:off x="2844800" y="1520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142,493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71247</xdr:rowOff>
    </xdr:from>
    <xdr:to>
      <xdr:col>3</xdr:col>
      <xdr:colOff>330200</xdr:colOff>
      <xdr:row>89</xdr:row>
      <xdr:rowOff>1397</xdr:rowOff>
    </xdr:to>
    <xdr:sp macro="" textlink="">
      <xdr:nvSpPr>
        <xdr:cNvPr id="220" name="円/楕円 219"/>
        <xdr:cNvSpPr/>
      </xdr:nvSpPr>
      <xdr:spPr>
        <a:xfrm>
          <a:off x="2286000" y="151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157624</xdr:rowOff>
    </xdr:from>
    <xdr:ext cx="762000" cy="259045"/>
    <xdr:sp macro="" textlink="">
      <xdr:nvSpPr>
        <xdr:cNvPr id="221" name="テキスト ボックス 220"/>
        <xdr:cNvSpPr txBox="1"/>
      </xdr:nvSpPr>
      <xdr:spPr>
        <a:xfrm>
          <a:off x="1955800" y="152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26956</xdr:rowOff>
    </xdr:from>
    <xdr:to>
      <xdr:col>2</xdr:col>
      <xdr:colOff>127000</xdr:colOff>
      <xdr:row>87</xdr:row>
      <xdr:rowOff>128556</xdr:rowOff>
    </xdr:to>
    <xdr:sp macro="" textlink="">
      <xdr:nvSpPr>
        <xdr:cNvPr id="222" name="円/楕円 221"/>
        <xdr:cNvSpPr/>
      </xdr:nvSpPr>
      <xdr:spPr>
        <a:xfrm>
          <a:off x="1397000" y="149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113333</xdr:rowOff>
    </xdr:from>
    <xdr:ext cx="762000" cy="259045"/>
    <xdr:sp macro="" textlink="">
      <xdr:nvSpPr>
        <xdr:cNvPr id="223" name="テキスト ボックス 222"/>
        <xdr:cNvSpPr txBox="1"/>
      </xdr:nvSpPr>
      <xdr:spPr>
        <a:xfrm>
          <a:off x="1066800" y="150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92.4</a:t>
          </a:r>
          <a:r>
            <a:rPr kumimoji="1" lang="ja-JP" altLang="en-US" sz="1300">
              <a:latin typeface="ＭＳ Ｐゴシック"/>
            </a:rPr>
            <a:t>％と類似団体の中でも低い水準にある。今後も適正な給与水準に配慮していく。なお、平成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年度との大幅な数値の変動は、国家公務員の給与減額措置適用後の数値を</a:t>
          </a:r>
          <a:r>
            <a:rPr kumimoji="1" lang="en-US" altLang="ja-JP" sz="1300">
              <a:latin typeface="ＭＳ Ｐゴシック"/>
            </a:rPr>
            <a:t>100</a:t>
          </a:r>
          <a:r>
            <a:rPr kumimoji="1" lang="ja-JP" altLang="en-US" sz="1300">
              <a:latin typeface="ＭＳ Ｐゴシック"/>
            </a:rPr>
            <a:t>として比較したためである。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17780</xdr:rowOff>
    </xdr:from>
    <xdr:to>
      <xdr:col>24</xdr:col>
      <xdr:colOff>558800</xdr:colOff>
      <xdr:row>81</xdr:row>
      <xdr:rowOff>106257</xdr:rowOff>
    </xdr:to>
    <xdr:cxnSp macro="">
      <xdr:nvCxnSpPr>
        <xdr:cNvPr id="257" name="直線コネクタ 256"/>
        <xdr:cNvCxnSpPr/>
      </xdr:nvCxnSpPr>
      <xdr:spPr>
        <a:xfrm>
          <a:off x="16179800" y="1390523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17780</xdr:rowOff>
    </xdr:from>
    <xdr:to>
      <xdr:col>23</xdr:col>
      <xdr:colOff>406400</xdr:colOff>
      <xdr:row>84</xdr:row>
      <xdr:rowOff>122766</xdr:rowOff>
    </xdr:to>
    <xdr:cxnSp macro="">
      <xdr:nvCxnSpPr>
        <xdr:cNvPr id="260" name="直線コネクタ 259"/>
        <xdr:cNvCxnSpPr/>
      </xdr:nvCxnSpPr>
      <xdr:spPr>
        <a:xfrm flipV="1">
          <a:off x="15290800" y="1390523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130811</xdr:rowOff>
    </xdr:to>
    <xdr:cxnSp macro="">
      <xdr:nvCxnSpPr>
        <xdr:cNvPr id="263" name="直線コネクタ 262"/>
        <xdr:cNvCxnSpPr/>
      </xdr:nvCxnSpPr>
      <xdr:spPr>
        <a:xfrm flipV="1">
          <a:off x="14401800" y="145245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66039</xdr:rowOff>
    </xdr:from>
    <xdr:to>
      <xdr:col>21</xdr:col>
      <xdr:colOff>0</xdr:colOff>
      <xdr:row>84</xdr:row>
      <xdr:rowOff>130811</xdr:rowOff>
    </xdr:to>
    <xdr:cxnSp macro="">
      <xdr:nvCxnSpPr>
        <xdr:cNvPr id="266" name="直線コネクタ 265"/>
        <xdr:cNvCxnSpPr/>
      </xdr:nvCxnSpPr>
      <xdr:spPr>
        <a:xfrm>
          <a:off x="13512800" y="13953489"/>
          <a:ext cx="889000" cy="5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55457</xdr:rowOff>
    </xdr:from>
    <xdr:to>
      <xdr:col>24</xdr:col>
      <xdr:colOff>609600</xdr:colOff>
      <xdr:row>81</xdr:row>
      <xdr:rowOff>157057</xdr:rowOff>
    </xdr:to>
    <xdr:sp macro="" textlink="">
      <xdr:nvSpPr>
        <xdr:cNvPr id="276" name="円/楕円 275"/>
        <xdr:cNvSpPr/>
      </xdr:nvSpPr>
      <xdr:spPr>
        <a:xfrm>
          <a:off x="169672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148184</xdr:rowOff>
    </xdr:from>
    <xdr:ext cx="762000" cy="259045"/>
    <xdr:sp macro="" textlink="">
      <xdr:nvSpPr>
        <xdr:cNvPr id="277" name="給与水準   （国との比較）該当値テキスト"/>
        <xdr:cNvSpPr txBox="1"/>
      </xdr:nvSpPr>
      <xdr:spPr>
        <a:xfrm>
          <a:off x="17106900" y="138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138430</xdr:rowOff>
    </xdr:from>
    <xdr:to>
      <xdr:col>23</xdr:col>
      <xdr:colOff>457200</xdr:colOff>
      <xdr:row>81</xdr:row>
      <xdr:rowOff>68580</xdr:rowOff>
    </xdr:to>
    <xdr:sp macro="" textlink="">
      <xdr:nvSpPr>
        <xdr:cNvPr id="278" name="円/楕円 277"/>
        <xdr:cNvSpPr/>
      </xdr:nvSpPr>
      <xdr:spPr>
        <a:xfrm>
          <a:off x="16129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78757</xdr:rowOff>
    </xdr:from>
    <xdr:ext cx="736600" cy="259045"/>
    <xdr:sp macro="" textlink="">
      <xdr:nvSpPr>
        <xdr:cNvPr id="279" name="テキスト ボックス 278"/>
        <xdr:cNvSpPr txBox="1"/>
      </xdr:nvSpPr>
      <xdr:spPr>
        <a:xfrm>
          <a:off x="15798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0" name="円/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2" name="円/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15239</xdr:rowOff>
    </xdr:from>
    <xdr:to>
      <xdr:col>19</xdr:col>
      <xdr:colOff>533400</xdr:colOff>
      <xdr:row>81</xdr:row>
      <xdr:rowOff>116839</xdr:rowOff>
    </xdr:to>
    <xdr:sp macro="" textlink="">
      <xdr:nvSpPr>
        <xdr:cNvPr id="284" name="円/楕円 283"/>
        <xdr:cNvSpPr/>
      </xdr:nvSpPr>
      <xdr:spPr>
        <a:xfrm>
          <a:off x="1346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127016</xdr:rowOff>
    </xdr:from>
    <xdr:ext cx="762000" cy="259045"/>
    <xdr:sp macro="" textlink="">
      <xdr:nvSpPr>
        <xdr:cNvPr id="285" name="テキスト ボックス 284"/>
        <xdr:cNvSpPr txBox="1"/>
      </xdr:nvSpPr>
      <xdr:spPr>
        <a:xfrm>
          <a:off x="13131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類似団体の平均を上回っているが、定員適正化計画に則り、職員数の削減を行ってきている。同計画で掲げた目標値（平成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240</a:t>
          </a:r>
          <a:r>
            <a:rPr kumimoji="1" lang="ja-JP" altLang="en-US" sz="1300">
              <a:latin typeface="ＭＳ Ｐゴシック"/>
            </a:rPr>
            <a:t>人（約</a:t>
          </a:r>
          <a:r>
            <a:rPr kumimoji="1" lang="en-US" altLang="ja-JP" sz="1300">
              <a:latin typeface="ＭＳ Ｐゴシック"/>
            </a:rPr>
            <a:t>20.2</a:t>
          </a:r>
          <a:r>
            <a:rPr kumimoji="1" lang="ja-JP" altLang="en-US" sz="1300">
              <a:latin typeface="ＭＳ Ｐゴシック"/>
            </a:rPr>
            <a:t>％）の縮減）達成については、平成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日において</a:t>
          </a:r>
          <a:r>
            <a:rPr kumimoji="1" lang="en-US" altLang="ja-JP" sz="1300">
              <a:latin typeface="ＭＳ Ｐゴシック"/>
            </a:rPr>
            <a:t>253</a:t>
          </a:r>
          <a:r>
            <a:rPr kumimoji="1" lang="ja-JP" altLang="en-US" sz="1300">
              <a:latin typeface="ＭＳ Ｐゴシック"/>
            </a:rPr>
            <a:t>人の縮減を達成している。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131717</xdr:rowOff>
    </xdr:from>
    <xdr:to>
      <xdr:col>24</xdr:col>
      <xdr:colOff>558800</xdr:colOff>
      <xdr:row>67</xdr:row>
      <xdr:rowOff>138612</xdr:rowOff>
    </xdr:to>
    <xdr:cxnSp macro="">
      <xdr:nvCxnSpPr>
        <xdr:cNvPr id="322" name="直線コネクタ 321"/>
        <xdr:cNvCxnSpPr/>
      </xdr:nvCxnSpPr>
      <xdr:spPr>
        <a:xfrm flipV="1">
          <a:off x="16179800" y="116188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121376</xdr:rowOff>
    </xdr:from>
    <xdr:to>
      <xdr:col>23</xdr:col>
      <xdr:colOff>406400</xdr:colOff>
      <xdr:row>67</xdr:row>
      <xdr:rowOff>138612</xdr:rowOff>
    </xdr:to>
    <xdr:cxnSp macro="">
      <xdr:nvCxnSpPr>
        <xdr:cNvPr id="325" name="直線コネクタ 324"/>
        <xdr:cNvCxnSpPr/>
      </xdr:nvCxnSpPr>
      <xdr:spPr>
        <a:xfrm>
          <a:off x="15290800" y="116085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121376</xdr:rowOff>
    </xdr:from>
    <xdr:to>
      <xdr:col>22</xdr:col>
      <xdr:colOff>203200</xdr:colOff>
      <xdr:row>67</xdr:row>
      <xdr:rowOff>145506</xdr:rowOff>
    </xdr:to>
    <xdr:cxnSp macro="">
      <xdr:nvCxnSpPr>
        <xdr:cNvPr id="328" name="直線コネクタ 327"/>
        <xdr:cNvCxnSpPr/>
      </xdr:nvCxnSpPr>
      <xdr:spPr>
        <a:xfrm flipV="1">
          <a:off x="14401800" y="1160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145506</xdr:rowOff>
    </xdr:from>
    <xdr:to>
      <xdr:col>21</xdr:col>
      <xdr:colOff>0</xdr:colOff>
      <xdr:row>68</xdr:row>
      <xdr:rowOff>29210</xdr:rowOff>
    </xdr:to>
    <xdr:cxnSp macro="">
      <xdr:nvCxnSpPr>
        <xdr:cNvPr id="331" name="直線コネクタ 330"/>
        <xdr:cNvCxnSpPr/>
      </xdr:nvCxnSpPr>
      <xdr:spPr>
        <a:xfrm flipV="1">
          <a:off x="13512800" y="1163265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80917</xdr:rowOff>
    </xdr:from>
    <xdr:to>
      <xdr:col>24</xdr:col>
      <xdr:colOff>609600</xdr:colOff>
      <xdr:row>68</xdr:row>
      <xdr:rowOff>11067</xdr:rowOff>
    </xdr:to>
    <xdr:sp macro="" textlink="">
      <xdr:nvSpPr>
        <xdr:cNvPr id="341" name="円/楕円 340"/>
        <xdr:cNvSpPr/>
      </xdr:nvSpPr>
      <xdr:spPr>
        <a:xfrm>
          <a:off x="16967200" y="115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148244</xdr:rowOff>
    </xdr:from>
    <xdr:ext cx="762000" cy="259045"/>
    <xdr:sp macro="" textlink="">
      <xdr:nvSpPr>
        <xdr:cNvPr id="342" name="定員管理の状況該当値テキスト"/>
        <xdr:cNvSpPr txBox="1"/>
      </xdr:nvSpPr>
      <xdr:spPr>
        <a:xfrm>
          <a:off x="17106900" y="114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87812</xdr:rowOff>
    </xdr:from>
    <xdr:to>
      <xdr:col>23</xdr:col>
      <xdr:colOff>457200</xdr:colOff>
      <xdr:row>68</xdr:row>
      <xdr:rowOff>17962</xdr:rowOff>
    </xdr:to>
    <xdr:sp macro="" textlink="">
      <xdr:nvSpPr>
        <xdr:cNvPr id="343" name="円/楕円 342"/>
        <xdr:cNvSpPr/>
      </xdr:nvSpPr>
      <xdr:spPr>
        <a:xfrm>
          <a:off x="16129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2739</xdr:rowOff>
    </xdr:from>
    <xdr:ext cx="736600" cy="259045"/>
    <xdr:sp macro="" textlink="">
      <xdr:nvSpPr>
        <xdr:cNvPr id="344" name="テキスト ボックス 343"/>
        <xdr:cNvSpPr txBox="1"/>
      </xdr:nvSpPr>
      <xdr:spPr>
        <a:xfrm>
          <a:off x="15798800" y="116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70576</xdr:rowOff>
    </xdr:from>
    <xdr:to>
      <xdr:col>22</xdr:col>
      <xdr:colOff>254000</xdr:colOff>
      <xdr:row>68</xdr:row>
      <xdr:rowOff>726</xdr:rowOff>
    </xdr:to>
    <xdr:sp macro="" textlink="">
      <xdr:nvSpPr>
        <xdr:cNvPr id="345" name="円/楕円 344"/>
        <xdr:cNvSpPr/>
      </xdr:nvSpPr>
      <xdr:spPr>
        <a:xfrm>
          <a:off x="15240000" y="115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156953</xdr:rowOff>
    </xdr:from>
    <xdr:ext cx="762000" cy="259045"/>
    <xdr:sp macro="" textlink="">
      <xdr:nvSpPr>
        <xdr:cNvPr id="346" name="テキスト ボックス 345"/>
        <xdr:cNvSpPr txBox="1"/>
      </xdr:nvSpPr>
      <xdr:spPr>
        <a:xfrm>
          <a:off x="14909800" y="1164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94706</xdr:rowOff>
    </xdr:from>
    <xdr:to>
      <xdr:col>21</xdr:col>
      <xdr:colOff>50800</xdr:colOff>
      <xdr:row>68</xdr:row>
      <xdr:rowOff>24856</xdr:rowOff>
    </xdr:to>
    <xdr:sp macro="" textlink="">
      <xdr:nvSpPr>
        <xdr:cNvPr id="347" name="円/楕円 346"/>
        <xdr:cNvSpPr/>
      </xdr:nvSpPr>
      <xdr:spPr>
        <a:xfrm>
          <a:off x="143510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9633</xdr:rowOff>
    </xdr:from>
    <xdr:ext cx="762000" cy="259045"/>
    <xdr:sp macro="" textlink="">
      <xdr:nvSpPr>
        <xdr:cNvPr id="348" name="テキスト ボックス 347"/>
        <xdr:cNvSpPr txBox="1"/>
      </xdr:nvSpPr>
      <xdr:spPr>
        <a:xfrm>
          <a:off x="14020800" y="1166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149860</xdr:rowOff>
    </xdr:from>
    <xdr:to>
      <xdr:col>19</xdr:col>
      <xdr:colOff>533400</xdr:colOff>
      <xdr:row>68</xdr:row>
      <xdr:rowOff>80010</xdr:rowOff>
    </xdr:to>
    <xdr:sp macro="" textlink="">
      <xdr:nvSpPr>
        <xdr:cNvPr id="349" name="円/楕円 348"/>
        <xdr:cNvSpPr/>
      </xdr:nvSpPr>
      <xdr:spPr>
        <a:xfrm>
          <a:off x="134620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64787</xdr:rowOff>
    </xdr:from>
    <xdr:ext cx="762000" cy="259045"/>
    <xdr:sp macro="" textlink="">
      <xdr:nvSpPr>
        <xdr:cNvPr id="350" name="テキスト ボックス 349"/>
        <xdr:cNvSpPr txBox="1"/>
      </xdr:nvSpPr>
      <xdr:spPr>
        <a:xfrm>
          <a:off x="13131800" y="11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合併構成団体の地方債残高を承継したこと、市町村合併に伴い、解散した一部事務組合の債務を承継したことにより合併直後は高い水準にあったが、計画的な縮減に努めた結果、平成</a:t>
          </a:r>
          <a:r>
            <a:rPr kumimoji="1" lang="en-US" altLang="ja-JP" sz="1300">
              <a:latin typeface="ＭＳ Ｐゴシック"/>
            </a:rPr>
            <a:t>23</a:t>
          </a:r>
          <a:r>
            <a:rPr kumimoji="1" lang="ja-JP" altLang="en-US" sz="1300">
              <a:latin typeface="ＭＳ Ｐゴシック"/>
            </a:rPr>
            <a:t>年度に目標値である</a:t>
          </a:r>
          <a:r>
            <a:rPr kumimoji="1" lang="en-US" altLang="ja-JP" sz="1300">
              <a:latin typeface="ＭＳ Ｐゴシック"/>
            </a:rPr>
            <a:t>18</a:t>
          </a:r>
          <a:r>
            <a:rPr kumimoji="1" lang="ja-JP" altLang="en-US" sz="1300">
              <a:latin typeface="ＭＳ Ｐゴシック"/>
            </a:rPr>
            <a:t>％未満を達成した。今後も公債費負担の軽減に向けた取り組みを継続し、健全な財政運営に努める。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119888</xdr:rowOff>
    </xdr:from>
    <xdr:to>
      <xdr:col>24</xdr:col>
      <xdr:colOff>558800</xdr:colOff>
      <xdr:row>40</xdr:row>
      <xdr:rowOff>1524</xdr:rowOff>
    </xdr:to>
    <xdr:cxnSp macro="">
      <xdr:nvCxnSpPr>
        <xdr:cNvPr id="382" name="直線コネクタ 381"/>
        <xdr:cNvCxnSpPr/>
      </xdr:nvCxnSpPr>
      <xdr:spPr>
        <a:xfrm flipV="1">
          <a:off x="16179800" y="68064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88392</xdr:rowOff>
    </xdr:to>
    <xdr:cxnSp macro="">
      <xdr:nvCxnSpPr>
        <xdr:cNvPr id="385" name="直線コネクタ 384"/>
        <xdr:cNvCxnSpPr/>
      </xdr:nvCxnSpPr>
      <xdr:spPr>
        <a:xfrm flipV="1">
          <a:off x="15290800" y="6859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41</xdr:row>
      <xdr:rowOff>8636</xdr:rowOff>
    </xdr:to>
    <xdr:cxnSp macro="">
      <xdr:nvCxnSpPr>
        <xdr:cNvPr id="388" name="直線コネクタ 387"/>
        <xdr:cNvCxnSpPr/>
      </xdr:nvCxnSpPr>
      <xdr:spPr>
        <a:xfrm flipV="1">
          <a:off x="14401800" y="694639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8636</xdr:rowOff>
    </xdr:from>
    <xdr:to>
      <xdr:col>21</xdr:col>
      <xdr:colOff>0</xdr:colOff>
      <xdr:row>41</xdr:row>
      <xdr:rowOff>109982</xdr:rowOff>
    </xdr:to>
    <xdr:cxnSp macro="">
      <xdr:nvCxnSpPr>
        <xdr:cNvPr id="391" name="直線コネクタ 390"/>
        <xdr:cNvCxnSpPr/>
      </xdr:nvCxnSpPr>
      <xdr:spPr>
        <a:xfrm flipV="1">
          <a:off x="13512800" y="70380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69088</xdr:rowOff>
    </xdr:from>
    <xdr:to>
      <xdr:col>24</xdr:col>
      <xdr:colOff>609600</xdr:colOff>
      <xdr:row>39</xdr:row>
      <xdr:rowOff>170688</xdr:rowOff>
    </xdr:to>
    <xdr:sp macro="" textlink="">
      <xdr:nvSpPr>
        <xdr:cNvPr id="401" name="円/楕円 400"/>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41165</xdr:rowOff>
    </xdr:from>
    <xdr:ext cx="762000" cy="259045"/>
    <xdr:sp macro="" textlink="">
      <xdr:nvSpPr>
        <xdr:cNvPr id="402" name="公債費負担の状況該当値テキスト"/>
        <xdr:cNvSpPr txBox="1"/>
      </xdr:nvSpPr>
      <xdr:spPr>
        <a:xfrm>
          <a:off x="17106900" y="672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403" name="円/楕円 402"/>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404" name="テキスト ボックス 40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5" name="円/楕円 404"/>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406" name="テキスト ボックス 405"/>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129286</xdr:rowOff>
    </xdr:from>
    <xdr:to>
      <xdr:col>21</xdr:col>
      <xdr:colOff>50800</xdr:colOff>
      <xdr:row>41</xdr:row>
      <xdr:rowOff>59436</xdr:rowOff>
    </xdr:to>
    <xdr:sp macro="" textlink="">
      <xdr:nvSpPr>
        <xdr:cNvPr id="407" name="円/楕円 406"/>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44213</xdr:rowOff>
    </xdr:from>
    <xdr:ext cx="762000" cy="259045"/>
    <xdr:sp macro="" textlink="">
      <xdr:nvSpPr>
        <xdr:cNvPr id="408" name="テキスト ボックス 407"/>
        <xdr:cNvSpPr txBox="1"/>
      </xdr:nvSpPr>
      <xdr:spPr>
        <a:xfrm>
          <a:off x="14020800" y="70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9" name="円/楕円 408"/>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145559</xdr:rowOff>
    </xdr:from>
    <xdr:ext cx="762000" cy="259045"/>
    <xdr:sp macro="" textlink="">
      <xdr:nvSpPr>
        <xdr:cNvPr id="410" name="テキスト ボックス 409"/>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職員数の縮減により退職手当見込額の減少や財政調整基金等の積立による充当可能財源等は増加に努めたが、</a:t>
          </a:r>
          <a:r>
            <a:rPr kumimoji="1" lang="ja-JP" altLang="ja-JP" sz="1300" baseline="0">
              <a:solidFill>
                <a:schemeClr val="dk1"/>
              </a:solidFill>
              <a:effectLst/>
              <a:latin typeface="+mn-lt"/>
              <a:ea typeface="+mn-ea"/>
              <a:cs typeface="+mn-cs"/>
            </a:rPr>
            <a:t>岩手中部水道企業団の地方債残高の増加に伴い、当市の負担等見込額も増額したため、将来負担額が増加した。</a:t>
          </a:r>
          <a:endParaRPr kumimoji="0"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baseline="0">
              <a:solidFill>
                <a:schemeClr val="dk1"/>
              </a:solidFill>
              <a:effectLst/>
              <a:latin typeface="+mn-lt"/>
              <a:ea typeface="+mn-ea"/>
              <a:cs typeface="+mn-cs"/>
            </a:rPr>
            <a:t>　</a:t>
          </a:r>
          <a:r>
            <a:rPr kumimoji="1" lang="ja-JP" altLang="en-US" sz="1300">
              <a:latin typeface="ＭＳ Ｐゴシック"/>
            </a:rPr>
            <a:t>今後も地方債残高等の削減に努め財政の健全化を図る。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98806</xdr:rowOff>
    </xdr:from>
    <xdr:to>
      <xdr:col>24</xdr:col>
      <xdr:colOff>558800</xdr:colOff>
      <xdr:row>16</xdr:row>
      <xdr:rowOff>117145</xdr:rowOff>
    </xdr:to>
    <xdr:cxnSp macro="">
      <xdr:nvCxnSpPr>
        <xdr:cNvPr id="442" name="直線コネクタ 441"/>
        <xdr:cNvCxnSpPr/>
      </xdr:nvCxnSpPr>
      <xdr:spPr>
        <a:xfrm>
          <a:off x="16179800" y="2842006"/>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98806</xdr:rowOff>
    </xdr:from>
    <xdr:to>
      <xdr:col>23</xdr:col>
      <xdr:colOff>406400</xdr:colOff>
      <xdr:row>16</xdr:row>
      <xdr:rowOff>121488</xdr:rowOff>
    </xdr:to>
    <xdr:cxnSp macro="">
      <xdr:nvCxnSpPr>
        <xdr:cNvPr id="445" name="直線コネクタ 444"/>
        <xdr:cNvCxnSpPr/>
      </xdr:nvCxnSpPr>
      <xdr:spPr>
        <a:xfrm flipV="1">
          <a:off x="15290800" y="2842006"/>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121488</xdr:rowOff>
    </xdr:from>
    <xdr:to>
      <xdr:col>22</xdr:col>
      <xdr:colOff>203200</xdr:colOff>
      <xdr:row>17</xdr:row>
      <xdr:rowOff>75997</xdr:rowOff>
    </xdr:to>
    <xdr:cxnSp macro="">
      <xdr:nvCxnSpPr>
        <xdr:cNvPr id="448" name="直線コネクタ 447"/>
        <xdr:cNvCxnSpPr/>
      </xdr:nvCxnSpPr>
      <xdr:spPr>
        <a:xfrm flipV="1">
          <a:off x="14401800" y="2864688"/>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75997</xdr:rowOff>
    </xdr:from>
    <xdr:to>
      <xdr:col>21</xdr:col>
      <xdr:colOff>0</xdr:colOff>
      <xdr:row>17</xdr:row>
      <xdr:rowOff>119913</xdr:rowOff>
    </xdr:to>
    <xdr:cxnSp macro="">
      <xdr:nvCxnSpPr>
        <xdr:cNvPr id="451" name="直線コネクタ 450"/>
        <xdr:cNvCxnSpPr/>
      </xdr:nvCxnSpPr>
      <xdr:spPr>
        <a:xfrm flipV="1">
          <a:off x="13512800" y="2990647"/>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66345</xdr:rowOff>
    </xdr:from>
    <xdr:to>
      <xdr:col>24</xdr:col>
      <xdr:colOff>609600</xdr:colOff>
      <xdr:row>16</xdr:row>
      <xdr:rowOff>167945</xdr:rowOff>
    </xdr:to>
    <xdr:sp macro="" textlink="">
      <xdr:nvSpPr>
        <xdr:cNvPr id="461" name="円/楕円 460"/>
        <xdr:cNvSpPr/>
      </xdr:nvSpPr>
      <xdr:spPr>
        <a:xfrm>
          <a:off x="169672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38422</xdr:rowOff>
    </xdr:from>
    <xdr:ext cx="762000" cy="259045"/>
    <xdr:sp macro="" textlink="">
      <xdr:nvSpPr>
        <xdr:cNvPr id="462" name="将来負担の状況該当値テキスト"/>
        <xdr:cNvSpPr txBox="1"/>
      </xdr:nvSpPr>
      <xdr:spPr>
        <a:xfrm>
          <a:off x="17106900" y="278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48006</xdr:rowOff>
    </xdr:from>
    <xdr:to>
      <xdr:col>23</xdr:col>
      <xdr:colOff>457200</xdr:colOff>
      <xdr:row>16</xdr:row>
      <xdr:rowOff>149606</xdr:rowOff>
    </xdr:to>
    <xdr:sp macro="" textlink="">
      <xdr:nvSpPr>
        <xdr:cNvPr id="463" name="円/楕円 462"/>
        <xdr:cNvSpPr/>
      </xdr:nvSpPr>
      <xdr:spPr>
        <a:xfrm>
          <a:off x="16129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134383</xdr:rowOff>
    </xdr:from>
    <xdr:ext cx="736600" cy="259045"/>
    <xdr:sp macro="" textlink="">
      <xdr:nvSpPr>
        <xdr:cNvPr id="464" name="テキスト ボックス 463"/>
        <xdr:cNvSpPr txBox="1"/>
      </xdr:nvSpPr>
      <xdr:spPr>
        <a:xfrm>
          <a:off x="15798800" y="287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70688</xdr:rowOff>
    </xdr:from>
    <xdr:to>
      <xdr:col>22</xdr:col>
      <xdr:colOff>254000</xdr:colOff>
      <xdr:row>17</xdr:row>
      <xdr:rowOff>838</xdr:rowOff>
    </xdr:to>
    <xdr:sp macro="" textlink="">
      <xdr:nvSpPr>
        <xdr:cNvPr id="465" name="円/楕円 464"/>
        <xdr:cNvSpPr/>
      </xdr:nvSpPr>
      <xdr:spPr>
        <a:xfrm>
          <a:off x="15240000" y="28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157065</xdr:rowOff>
    </xdr:from>
    <xdr:ext cx="762000" cy="259045"/>
    <xdr:sp macro="" textlink="">
      <xdr:nvSpPr>
        <xdr:cNvPr id="466" name="テキスト ボックス 465"/>
        <xdr:cNvSpPr txBox="1"/>
      </xdr:nvSpPr>
      <xdr:spPr>
        <a:xfrm>
          <a:off x="14909800" y="290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25197</xdr:rowOff>
    </xdr:from>
    <xdr:to>
      <xdr:col>21</xdr:col>
      <xdr:colOff>50800</xdr:colOff>
      <xdr:row>17</xdr:row>
      <xdr:rowOff>126797</xdr:rowOff>
    </xdr:to>
    <xdr:sp macro="" textlink="">
      <xdr:nvSpPr>
        <xdr:cNvPr id="467" name="円/楕円 466"/>
        <xdr:cNvSpPr/>
      </xdr:nvSpPr>
      <xdr:spPr>
        <a:xfrm>
          <a:off x="14351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111574</xdr:rowOff>
    </xdr:from>
    <xdr:ext cx="762000" cy="259045"/>
    <xdr:sp macro="" textlink="">
      <xdr:nvSpPr>
        <xdr:cNvPr id="468" name="テキスト ボックス 467"/>
        <xdr:cNvSpPr txBox="1"/>
      </xdr:nvSpPr>
      <xdr:spPr>
        <a:xfrm>
          <a:off x="14020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69113</xdr:rowOff>
    </xdr:from>
    <xdr:to>
      <xdr:col>19</xdr:col>
      <xdr:colOff>533400</xdr:colOff>
      <xdr:row>17</xdr:row>
      <xdr:rowOff>170713</xdr:rowOff>
    </xdr:to>
    <xdr:sp macro="" textlink="">
      <xdr:nvSpPr>
        <xdr:cNvPr id="469" name="円/楕円 468"/>
        <xdr:cNvSpPr/>
      </xdr:nvSpPr>
      <xdr:spPr>
        <a:xfrm>
          <a:off x="13462000" y="2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155490</xdr:rowOff>
    </xdr:from>
    <xdr:ext cx="762000" cy="259045"/>
    <xdr:sp macro="" textlink="">
      <xdr:nvSpPr>
        <xdr:cNvPr id="470" name="テキスト ボックス 469"/>
        <xdr:cNvSpPr txBox="1"/>
      </xdr:nvSpPr>
      <xdr:spPr>
        <a:xfrm>
          <a:off x="13131800" y="30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99,773
99,476
908.39
50,443,387
48,362,801
1,589,987
29,099,202
53,295,875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類似団体の平均とほぼ変わらない。職員数は減少したが、給与改定に伴う基本給・期末勤勉手当等が増加したことが昨年度を上回った要因に挙げられる。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39370</xdr:rowOff>
    </xdr:to>
    <xdr:cxnSp macro="">
      <xdr:nvCxnSpPr>
        <xdr:cNvPr id="64" name="直線コネクタ 63"/>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69850</xdr:rowOff>
    </xdr:to>
    <xdr:cxnSp macro="">
      <xdr:nvCxnSpPr>
        <xdr:cNvPr id="67" name="直線コネクタ 66"/>
        <xdr:cNvCxnSpPr/>
      </xdr:nvCxnSpPr>
      <xdr:spPr>
        <a:xfrm flipV="1">
          <a:off x="3098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123190</xdr:rowOff>
    </xdr:to>
    <xdr:cxnSp macro="">
      <xdr:nvCxnSpPr>
        <xdr:cNvPr id="70" name="直線コネクタ 69"/>
        <xdr:cNvCxnSpPr/>
      </xdr:nvCxnSpPr>
      <xdr:spPr>
        <a:xfrm flipV="1">
          <a:off x="2209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123190</xdr:rowOff>
    </xdr:to>
    <xdr:cxnSp macro="">
      <xdr:nvCxnSpPr>
        <xdr:cNvPr id="73" name="直線コネクタ 72"/>
        <xdr:cNvCxnSpPr/>
      </xdr:nvCxnSpPr>
      <xdr:spPr>
        <a:xfrm>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3" name="円/楕円 82"/>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4"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5" name="円/楕円 84"/>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6" name="テキスト ボックス 85"/>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12717</xdr:rowOff>
    </xdr:from>
    <xdr:ext cx="762000" cy="259045"/>
    <xdr:sp macro="" textlink="">
      <xdr:nvSpPr>
        <xdr:cNvPr id="90" name="テキスト ボックス 89"/>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1" name="円/楕円 90"/>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2" name="テキスト ボックス 91"/>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物件費に係る経常収支比率は、類似団体の平均を下回っているが、年々上昇傾向にあるため、歳出経費の合理化・効率化を進め縮減を図る。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15</xdr:row>
      <xdr:rowOff>8890</xdr:rowOff>
    </xdr:to>
    <xdr:cxnSp macro="">
      <xdr:nvCxnSpPr>
        <xdr:cNvPr id="125" name="直線コネクタ 124"/>
        <xdr:cNvCxnSpPr/>
      </xdr:nvCxnSpPr>
      <xdr:spPr>
        <a:xfrm>
          <a:off x="15671800" y="247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xdr:rowOff>
    </xdr:from>
    <xdr:to>
      <xdr:col>22</xdr:col>
      <xdr:colOff>565150</xdr:colOff>
      <xdr:row>14</xdr:row>
      <xdr:rowOff>73660</xdr:rowOff>
    </xdr:to>
    <xdr:cxnSp macro="">
      <xdr:nvCxnSpPr>
        <xdr:cNvPr id="128" name="直線コネクタ 127"/>
        <xdr:cNvCxnSpPr/>
      </xdr:nvCxnSpPr>
      <xdr:spPr>
        <a:xfrm>
          <a:off x="14782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153670</xdr:rowOff>
    </xdr:from>
    <xdr:to>
      <xdr:col>21</xdr:col>
      <xdr:colOff>361950</xdr:colOff>
      <xdr:row>14</xdr:row>
      <xdr:rowOff>5080</xdr:rowOff>
    </xdr:to>
    <xdr:cxnSp macro="">
      <xdr:nvCxnSpPr>
        <xdr:cNvPr id="131" name="直線コネクタ 130"/>
        <xdr:cNvCxnSpPr/>
      </xdr:nvCxnSpPr>
      <xdr:spPr>
        <a:xfrm>
          <a:off x="13893800" y="238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153670</xdr:rowOff>
    </xdr:to>
    <xdr:cxnSp macro="">
      <xdr:nvCxnSpPr>
        <xdr:cNvPr id="134" name="直線コネクタ 133"/>
        <xdr:cNvCxnSpPr/>
      </xdr:nvCxnSpPr>
      <xdr:spPr>
        <a:xfrm>
          <a:off x="13004800" y="226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125730</xdr:rowOff>
    </xdr:from>
    <xdr:to>
      <xdr:col>21</xdr:col>
      <xdr:colOff>412750</xdr:colOff>
      <xdr:row>14</xdr:row>
      <xdr:rowOff>55880</xdr:rowOff>
    </xdr:to>
    <xdr:sp macro="" textlink="">
      <xdr:nvSpPr>
        <xdr:cNvPr id="148" name="円/楕円 147"/>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66057</xdr:rowOff>
    </xdr:from>
    <xdr:ext cx="762000" cy="259045"/>
    <xdr:sp macro="" textlink="">
      <xdr:nvSpPr>
        <xdr:cNvPr id="149" name="テキスト ボックス 148"/>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102870</xdr:rowOff>
    </xdr:from>
    <xdr:to>
      <xdr:col>20</xdr:col>
      <xdr:colOff>209550</xdr:colOff>
      <xdr:row>14</xdr:row>
      <xdr:rowOff>33020</xdr:rowOff>
    </xdr:to>
    <xdr:sp macro="" textlink="">
      <xdr:nvSpPr>
        <xdr:cNvPr id="150" name="円/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2" name="円/楕円 151"/>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3" name="テキスト ボックス 152"/>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扶助費に係る経常経費収支比率は</a:t>
          </a:r>
          <a:r>
            <a:rPr kumimoji="1" lang="en-US" altLang="ja-JP" sz="1300">
              <a:latin typeface="ＭＳ Ｐゴシック"/>
            </a:rPr>
            <a:t>8.5</a:t>
          </a:r>
          <a:r>
            <a:rPr kumimoji="1" lang="ja-JP" altLang="en-US" sz="1300">
              <a:latin typeface="ＭＳ Ｐゴシック"/>
            </a:rPr>
            <a:t>％と、類似団体の平均を下回っているが、上昇傾向である。今後も審査の適正化や各種手当の総点検を行うなど、上昇傾向を抑制するよう努める。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39915</xdr:rowOff>
    </xdr:to>
    <xdr:cxnSp macro="">
      <xdr:nvCxnSpPr>
        <xdr:cNvPr id="188" name="直線コネクタ 187"/>
        <xdr:cNvCxnSpPr/>
      </xdr:nvCxnSpPr>
      <xdr:spPr>
        <a:xfrm>
          <a:off x="3987800" y="9243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29028</xdr:rowOff>
    </xdr:to>
    <xdr:cxnSp macro="">
      <xdr:nvCxnSpPr>
        <xdr:cNvPr id="191" name="直線コネクタ 190"/>
        <xdr:cNvCxnSpPr/>
      </xdr:nvCxnSpPr>
      <xdr:spPr>
        <a:xfrm flipV="1">
          <a:off x="3098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54</xdr:row>
      <xdr:rowOff>29028</xdr:rowOff>
    </xdr:to>
    <xdr:cxnSp macro="">
      <xdr:nvCxnSpPr>
        <xdr:cNvPr id="194" name="直線コネクタ 193"/>
        <xdr:cNvCxnSpPr/>
      </xdr:nvCxnSpPr>
      <xdr:spPr>
        <a:xfrm>
          <a:off x="2209800" y="9167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53</xdr:row>
      <xdr:rowOff>91622</xdr:rowOff>
    </xdr:to>
    <xdr:cxnSp macro="">
      <xdr:nvCxnSpPr>
        <xdr:cNvPr id="197" name="直線コネクタ 196"/>
        <xdr:cNvCxnSpPr/>
      </xdr:nvCxnSpPr>
      <xdr:spPr>
        <a:xfrm flipV="1">
          <a:off x="1320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7" name="円/楕円 206"/>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08"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09" name="円/楕円 208"/>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0" name="テキスト ボックス 209"/>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1" name="円/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3" name="円/楕円 212"/>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4" name="テキスト ボックス 213"/>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5" name="円/楕円 214"/>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16" name="テキスト ボックス 215"/>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類似団体の平均をわずかに上回っており、年々上昇している。国民健康保険特別会計等への繰出金が年々増加していることが、要因として挙げられる。</a:t>
          </a:r>
          <a:endParaRPr kumimoji="1" lang="en-US" altLang="ja-JP" sz="1300">
            <a:latin typeface="ＭＳ Ｐゴシック"/>
          </a:endParaRPr>
        </a:p>
        <a:p>
          <a:r>
            <a:rPr kumimoji="1" lang="ja-JP" altLang="en-US" sz="1300">
              <a:latin typeface="ＭＳ Ｐゴシック"/>
            </a:rPr>
            <a:t>　今後は、普通会計の負担額を減らすため基準外繰出の抑制に努める。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56</xdr:row>
      <xdr:rowOff>165100</xdr:rowOff>
    </xdr:to>
    <xdr:cxnSp macro="">
      <xdr:nvCxnSpPr>
        <xdr:cNvPr id="249" name="直線コネクタ 248"/>
        <xdr:cNvCxnSpPr/>
      </xdr:nvCxnSpPr>
      <xdr:spPr>
        <a:xfrm>
          <a:off x="15671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38100</xdr:rowOff>
    </xdr:from>
    <xdr:to>
      <xdr:col>22</xdr:col>
      <xdr:colOff>565150</xdr:colOff>
      <xdr:row>56</xdr:row>
      <xdr:rowOff>101600</xdr:rowOff>
    </xdr:to>
    <xdr:cxnSp macro="">
      <xdr:nvCxnSpPr>
        <xdr:cNvPr id="252" name="直線コネクタ 251"/>
        <xdr:cNvCxnSpPr/>
      </xdr:nvCxnSpPr>
      <xdr:spPr>
        <a:xfrm>
          <a:off x="14782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50800</xdr:rowOff>
    </xdr:to>
    <xdr:cxnSp macro="">
      <xdr:nvCxnSpPr>
        <xdr:cNvPr id="255" name="直線コネクタ 254"/>
        <xdr:cNvCxnSpPr/>
      </xdr:nvCxnSpPr>
      <xdr:spPr>
        <a:xfrm flipV="1">
          <a:off x="13893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50800</xdr:rowOff>
    </xdr:to>
    <xdr:cxnSp macro="">
      <xdr:nvCxnSpPr>
        <xdr:cNvPr id="258" name="直線コネクタ 257"/>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8" name="円/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70" name="円/楕円 269"/>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71" name="テキスト ボックス 270"/>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158750</xdr:rowOff>
    </xdr:from>
    <xdr:to>
      <xdr:col>21</xdr:col>
      <xdr:colOff>412750</xdr:colOff>
      <xdr:row>56</xdr:row>
      <xdr:rowOff>88900</xdr:rowOff>
    </xdr:to>
    <xdr:sp macro="" textlink="">
      <xdr:nvSpPr>
        <xdr:cNvPr id="272" name="円/楕円 271"/>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73" name="テキスト ボックス 272"/>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4" name="円/楕円 273"/>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5" name="テキスト ボックス 274"/>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6" name="円/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補助費等に係る経常収支比率は、今年度</a:t>
          </a:r>
          <a:r>
            <a:rPr kumimoji="1" lang="en-US" altLang="ja-JP" sz="1300">
              <a:latin typeface="ＭＳ Ｐゴシック"/>
            </a:rPr>
            <a:t>1.0</a:t>
          </a:r>
          <a:r>
            <a:rPr kumimoji="1" lang="ja-JP" altLang="en-US" sz="1300">
              <a:latin typeface="ＭＳ Ｐゴシック"/>
            </a:rPr>
            <a:t>％増加したが類似団体の平均を下回っており、今後も負担金補助金の見直しを実施し適正化を図る。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35</xdr:row>
      <xdr:rowOff>8890</xdr:rowOff>
    </xdr:to>
    <xdr:cxnSp macro="">
      <xdr:nvCxnSpPr>
        <xdr:cNvPr id="309" name="直線コネクタ 308"/>
        <xdr:cNvCxnSpPr/>
      </xdr:nvCxnSpPr>
      <xdr:spPr>
        <a:xfrm>
          <a:off x="15671800" y="593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104140</xdr:rowOff>
    </xdr:to>
    <xdr:cxnSp macro="">
      <xdr:nvCxnSpPr>
        <xdr:cNvPr id="312" name="直線コネクタ 311"/>
        <xdr:cNvCxnSpPr/>
      </xdr:nvCxnSpPr>
      <xdr:spPr>
        <a:xfrm>
          <a:off x="14782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119380</xdr:rowOff>
    </xdr:to>
    <xdr:cxnSp macro="">
      <xdr:nvCxnSpPr>
        <xdr:cNvPr id="315" name="直線コネクタ 314"/>
        <xdr:cNvCxnSpPr/>
      </xdr:nvCxnSpPr>
      <xdr:spPr>
        <a:xfrm flipV="1">
          <a:off x="13893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111760</xdr:rowOff>
    </xdr:from>
    <xdr:to>
      <xdr:col>20</xdr:col>
      <xdr:colOff>158750</xdr:colOff>
      <xdr:row>34</xdr:row>
      <xdr:rowOff>119380</xdr:rowOff>
    </xdr:to>
    <xdr:cxnSp macro="">
      <xdr:nvCxnSpPr>
        <xdr:cNvPr id="318" name="直線コネクタ 317"/>
        <xdr:cNvCxnSpPr/>
      </xdr:nvCxnSpPr>
      <xdr:spPr>
        <a:xfrm>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28" name="円/楕円 327"/>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146067</xdr:rowOff>
    </xdr:from>
    <xdr:ext cx="762000" cy="259045"/>
    <xdr:sp macro="" textlink="">
      <xdr:nvSpPr>
        <xdr:cNvPr id="329"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0" name="円/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2" name="円/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68580</xdr:rowOff>
    </xdr:from>
    <xdr:to>
      <xdr:col>20</xdr:col>
      <xdr:colOff>209550</xdr:colOff>
      <xdr:row>34</xdr:row>
      <xdr:rowOff>170180</xdr:rowOff>
    </xdr:to>
    <xdr:sp macro="" textlink="">
      <xdr:nvSpPr>
        <xdr:cNvPr id="334" name="円/楕円 333"/>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8907</xdr:rowOff>
    </xdr:from>
    <xdr:ext cx="762000" cy="259045"/>
    <xdr:sp macro="" textlink="">
      <xdr:nvSpPr>
        <xdr:cNvPr id="335" name="テキスト ボックス 334"/>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60960</xdr:rowOff>
    </xdr:from>
    <xdr:to>
      <xdr:col>19</xdr:col>
      <xdr:colOff>6350</xdr:colOff>
      <xdr:row>34</xdr:row>
      <xdr:rowOff>162560</xdr:rowOff>
    </xdr:to>
    <xdr:sp macro="" textlink="">
      <xdr:nvSpPr>
        <xdr:cNvPr id="336" name="円/楕円 335"/>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1287</xdr:rowOff>
    </xdr:from>
    <xdr:ext cx="762000" cy="259045"/>
    <xdr:sp macro="" textlink="">
      <xdr:nvSpPr>
        <xdr:cNvPr id="337" name="テキスト ボックス 33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類似団体より高いが、年々減少傾向にある。毎年度事務事業の必要性・緊急性を検証し、事業選択を行いながら、地方債発行額の抑制を行っている。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104139</xdr:rowOff>
    </xdr:to>
    <xdr:cxnSp macro="">
      <xdr:nvCxnSpPr>
        <xdr:cNvPr id="367" name="直線コネクタ 366"/>
        <xdr:cNvCxnSpPr/>
      </xdr:nvCxnSpPr>
      <xdr:spPr>
        <a:xfrm flipV="1">
          <a:off x="3987800" y="134589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168148</xdr:rowOff>
    </xdr:to>
    <xdr:cxnSp macro="">
      <xdr:nvCxnSpPr>
        <xdr:cNvPr id="370" name="直線コネクタ 369"/>
        <xdr:cNvCxnSpPr/>
      </xdr:nvCxnSpPr>
      <xdr:spPr>
        <a:xfrm flipV="1">
          <a:off x="3098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78</xdr:row>
      <xdr:rowOff>168148</xdr:rowOff>
    </xdr:to>
    <xdr:cxnSp macro="">
      <xdr:nvCxnSpPr>
        <xdr:cNvPr id="373" name="直線コネクタ 372"/>
        <xdr:cNvCxnSpPr/>
      </xdr:nvCxnSpPr>
      <xdr:spPr>
        <a:xfrm>
          <a:off x="2209800" y="13518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79</xdr:row>
      <xdr:rowOff>37846</xdr:rowOff>
    </xdr:to>
    <xdr:cxnSp macro="">
      <xdr:nvCxnSpPr>
        <xdr:cNvPr id="376" name="直線コネクタ 375"/>
        <xdr:cNvCxnSpPr/>
      </xdr:nvCxnSpPr>
      <xdr:spPr>
        <a:xfrm flipV="1">
          <a:off x="1320800" y="13518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6" name="円/楕円 385"/>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7"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8" name="円/楕円 387"/>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9" name="テキスト ボックス 388"/>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90" name="円/楕円 389"/>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91" name="テキスト ボックス 390"/>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2" name="円/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94" name="円/楕円 393"/>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95" name="テキスト ボックス 394"/>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公債費以外での経常収支比率は類似団体の平均を下回っている。今後も事業の見直し等による経常経費の削減に努める。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44704</xdr:rowOff>
    </xdr:from>
    <xdr:to>
      <xdr:col>24</xdr:col>
      <xdr:colOff>31750</xdr:colOff>
      <xdr:row>75</xdr:row>
      <xdr:rowOff>42418</xdr:rowOff>
    </xdr:to>
    <xdr:cxnSp macro="">
      <xdr:nvCxnSpPr>
        <xdr:cNvPr id="426" name="直線コネクタ 425"/>
        <xdr:cNvCxnSpPr/>
      </xdr:nvCxnSpPr>
      <xdr:spPr>
        <a:xfrm>
          <a:off x="15671800" y="127320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74</xdr:row>
      <xdr:rowOff>44704</xdr:rowOff>
    </xdr:to>
    <xdr:cxnSp macro="">
      <xdr:nvCxnSpPr>
        <xdr:cNvPr id="429" name="直線コネクタ 428"/>
        <xdr:cNvCxnSpPr/>
      </xdr:nvCxnSpPr>
      <xdr:spPr>
        <a:xfrm>
          <a:off x="14782800" y="12718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30988</xdr:rowOff>
    </xdr:to>
    <xdr:cxnSp macro="">
      <xdr:nvCxnSpPr>
        <xdr:cNvPr id="432" name="直線コネクタ 431"/>
        <xdr:cNvCxnSpPr/>
      </xdr:nvCxnSpPr>
      <xdr:spPr>
        <a:xfrm>
          <a:off x="13893800" y="12700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74422</xdr:rowOff>
    </xdr:from>
    <xdr:to>
      <xdr:col>20</xdr:col>
      <xdr:colOff>158750</xdr:colOff>
      <xdr:row>74</xdr:row>
      <xdr:rowOff>12700</xdr:rowOff>
    </xdr:to>
    <xdr:cxnSp macro="">
      <xdr:nvCxnSpPr>
        <xdr:cNvPr id="435" name="直線コネクタ 434"/>
        <xdr:cNvCxnSpPr/>
      </xdr:nvCxnSpPr>
      <xdr:spPr>
        <a:xfrm>
          <a:off x="13004800" y="125902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45" name="円/楕円 444"/>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46"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165354</xdr:rowOff>
    </xdr:from>
    <xdr:to>
      <xdr:col>22</xdr:col>
      <xdr:colOff>615950</xdr:colOff>
      <xdr:row>74</xdr:row>
      <xdr:rowOff>95504</xdr:rowOff>
    </xdr:to>
    <xdr:sp macro="" textlink="">
      <xdr:nvSpPr>
        <xdr:cNvPr id="447" name="円/楕円 446"/>
        <xdr:cNvSpPr/>
      </xdr:nvSpPr>
      <xdr:spPr>
        <a:xfrm>
          <a:off x="15621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105681</xdr:rowOff>
    </xdr:from>
    <xdr:ext cx="736600" cy="259045"/>
    <xdr:sp macro="" textlink="">
      <xdr:nvSpPr>
        <xdr:cNvPr id="448" name="テキスト ボックス 447"/>
        <xdr:cNvSpPr txBox="1"/>
      </xdr:nvSpPr>
      <xdr:spPr>
        <a:xfrm>
          <a:off x="15290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49" name="円/楕円 448"/>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0" name="テキスト ボックス 449"/>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51" name="円/楕円 450"/>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2" name="テキスト ボックス 451"/>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23622</xdr:rowOff>
    </xdr:from>
    <xdr:to>
      <xdr:col>19</xdr:col>
      <xdr:colOff>6350</xdr:colOff>
      <xdr:row>73</xdr:row>
      <xdr:rowOff>125222</xdr:rowOff>
    </xdr:to>
    <xdr:sp macro="" textlink="">
      <xdr:nvSpPr>
        <xdr:cNvPr id="453" name="円/楕円 452"/>
        <xdr:cNvSpPr/>
      </xdr:nvSpPr>
      <xdr:spPr>
        <a:xfrm>
          <a:off x="12954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135399</xdr:rowOff>
    </xdr:from>
    <xdr:ext cx="762000" cy="259045"/>
    <xdr:sp macro="" textlink="">
      <xdr:nvSpPr>
        <xdr:cNvPr id="454" name="テキスト ボックス 453"/>
        <xdr:cNvSpPr txBox="1"/>
      </xdr:nvSpPr>
      <xdr:spPr>
        <a:xfrm>
          <a:off x="12623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岩手県花巻市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122537</xdr:rowOff>
    </xdr:from>
    <xdr:to>
      <xdr:col>4</xdr:col>
      <xdr:colOff>1117600</xdr:colOff>
      <xdr:row>13</xdr:row>
      <xdr:rowOff>163326</xdr:rowOff>
    </xdr:to>
    <xdr:cxnSp macro="">
      <xdr:nvCxnSpPr>
        <xdr:cNvPr id="52" name="直線コネクタ 51"/>
        <xdr:cNvCxnSpPr/>
      </xdr:nvCxnSpPr>
      <xdr:spPr bwMode="auto">
        <a:xfrm flipV="1">
          <a:off x="5003800" y="2399012"/>
          <a:ext cx="647700" cy="4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91284</xdr:rowOff>
    </xdr:from>
    <xdr:to>
      <xdr:col>4</xdr:col>
      <xdr:colOff>469900</xdr:colOff>
      <xdr:row>13</xdr:row>
      <xdr:rowOff>163326</xdr:rowOff>
    </xdr:to>
    <xdr:cxnSp macro="">
      <xdr:nvCxnSpPr>
        <xdr:cNvPr id="55" name="直線コネクタ 54"/>
        <xdr:cNvCxnSpPr/>
      </xdr:nvCxnSpPr>
      <xdr:spPr bwMode="auto">
        <a:xfrm>
          <a:off x="4305300" y="2367759"/>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164959</xdr:rowOff>
    </xdr:from>
    <xdr:to>
      <xdr:col>3</xdr:col>
      <xdr:colOff>904875</xdr:colOff>
      <xdr:row>13</xdr:row>
      <xdr:rowOff>91284</xdr:rowOff>
    </xdr:to>
    <xdr:cxnSp macro="">
      <xdr:nvCxnSpPr>
        <xdr:cNvPr id="58" name="直線コネクタ 57"/>
        <xdr:cNvCxnSpPr/>
      </xdr:nvCxnSpPr>
      <xdr:spPr bwMode="auto">
        <a:xfrm>
          <a:off x="3606800" y="2269984"/>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164959</xdr:rowOff>
    </xdr:from>
    <xdr:to>
      <xdr:col>3</xdr:col>
      <xdr:colOff>206375</xdr:colOff>
      <xdr:row>13</xdr:row>
      <xdr:rowOff>7192</xdr:rowOff>
    </xdr:to>
    <xdr:cxnSp macro="">
      <xdr:nvCxnSpPr>
        <xdr:cNvPr id="61" name="直線コネクタ 60"/>
        <xdr:cNvCxnSpPr/>
      </xdr:nvCxnSpPr>
      <xdr:spPr bwMode="auto">
        <a:xfrm flipV="1">
          <a:off x="2908300" y="2269984"/>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71737</xdr:rowOff>
    </xdr:from>
    <xdr:to>
      <xdr:col>5</xdr:col>
      <xdr:colOff>34925</xdr:colOff>
      <xdr:row>14</xdr:row>
      <xdr:rowOff>1887</xdr:rowOff>
    </xdr:to>
    <xdr:sp macro="" textlink="">
      <xdr:nvSpPr>
        <xdr:cNvPr id="71" name="円/楕円 70"/>
        <xdr:cNvSpPr/>
      </xdr:nvSpPr>
      <xdr:spPr bwMode="auto">
        <a:xfrm>
          <a:off x="5600700" y="234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88264</xdr:rowOff>
    </xdr:from>
    <xdr:ext cx="762000" cy="259045"/>
    <xdr:sp macro="" textlink="">
      <xdr:nvSpPr>
        <xdr:cNvPr id="72" name="人口1人当たり決算額の推移該当値テキスト130"/>
        <xdr:cNvSpPr txBox="1"/>
      </xdr:nvSpPr>
      <xdr:spPr>
        <a:xfrm>
          <a:off x="5740400" y="219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77,095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112526</xdr:rowOff>
    </xdr:from>
    <xdr:to>
      <xdr:col>4</xdr:col>
      <xdr:colOff>520700</xdr:colOff>
      <xdr:row>14</xdr:row>
      <xdr:rowOff>42676</xdr:rowOff>
    </xdr:to>
    <xdr:sp macro="" textlink="">
      <xdr:nvSpPr>
        <xdr:cNvPr id="73" name="円/楕円 72"/>
        <xdr:cNvSpPr/>
      </xdr:nvSpPr>
      <xdr:spPr bwMode="auto">
        <a:xfrm>
          <a:off x="4953000" y="23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52853</xdr:rowOff>
    </xdr:from>
    <xdr:ext cx="736600" cy="259045"/>
    <xdr:sp macro="" textlink="">
      <xdr:nvSpPr>
        <xdr:cNvPr id="74" name="テキスト ボックス 73"/>
        <xdr:cNvSpPr txBox="1"/>
      </xdr:nvSpPr>
      <xdr:spPr>
        <a:xfrm>
          <a:off x="4622800" y="215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75,846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40484</xdr:rowOff>
    </xdr:from>
    <xdr:to>
      <xdr:col>3</xdr:col>
      <xdr:colOff>955675</xdr:colOff>
      <xdr:row>13</xdr:row>
      <xdr:rowOff>142084</xdr:rowOff>
    </xdr:to>
    <xdr:sp macro="" textlink="">
      <xdr:nvSpPr>
        <xdr:cNvPr id="75" name="円/楕円 74"/>
        <xdr:cNvSpPr/>
      </xdr:nvSpPr>
      <xdr:spPr bwMode="auto">
        <a:xfrm>
          <a:off x="4254500" y="231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152261</xdr:rowOff>
    </xdr:from>
    <xdr:ext cx="762000" cy="259045"/>
    <xdr:sp macro="" textlink="">
      <xdr:nvSpPr>
        <xdr:cNvPr id="76" name="テキスト ボックス 75"/>
        <xdr:cNvSpPr txBox="1"/>
      </xdr:nvSpPr>
      <xdr:spPr>
        <a:xfrm>
          <a:off x="3924300" y="20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78,052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114159</xdr:rowOff>
    </xdr:from>
    <xdr:to>
      <xdr:col>3</xdr:col>
      <xdr:colOff>257175</xdr:colOff>
      <xdr:row>13</xdr:row>
      <xdr:rowOff>44309</xdr:rowOff>
    </xdr:to>
    <xdr:sp macro="" textlink="">
      <xdr:nvSpPr>
        <xdr:cNvPr id="77" name="円/楕円 76"/>
        <xdr:cNvSpPr/>
      </xdr:nvSpPr>
      <xdr:spPr bwMode="auto">
        <a:xfrm>
          <a:off x="3556000" y="22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54486</xdr:rowOff>
    </xdr:from>
    <xdr:ext cx="762000" cy="259045"/>
    <xdr:sp macro="" textlink="">
      <xdr:nvSpPr>
        <xdr:cNvPr id="78" name="テキスト ボックス 77"/>
        <xdr:cNvSpPr txBox="1"/>
      </xdr:nvSpPr>
      <xdr:spPr>
        <a:xfrm>
          <a:off x="3225800" y="19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81,046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127842</xdr:rowOff>
    </xdr:from>
    <xdr:to>
      <xdr:col>2</xdr:col>
      <xdr:colOff>692150</xdr:colOff>
      <xdr:row>13</xdr:row>
      <xdr:rowOff>57992</xdr:rowOff>
    </xdr:to>
    <xdr:sp macro="" textlink="">
      <xdr:nvSpPr>
        <xdr:cNvPr id="79" name="円/楕円 78"/>
        <xdr:cNvSpPr/>
      </xdr:nvSpPr>
      <xdr:spPr bwMode="auto">
        <a:xfrm>
          <a:off x="2857500" y="223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68169</xdr:rowOff>
    </xdr:from>
    <xdr:ext cx="762000" cy="259045"/>
    <xdr:sp macro="" textlink="">
      <xdr:nvSpPr>
        <xdr:cNvPr id="80" name="テキスト ボックス 79"/>
        <xdr:cNvSpPr txBox="1"/>
      </xdr:nvSpPr>
      <xdr:spPr>
        <a:xfrm>
          <a:off x="2527300" y="200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124159</xdr:rowOff>
    </xdr:from>
    <xdr:to>
      <xdr:col>4</xdr:col>
      <xdr:colOff>1117600</xdr:colOff>
      <xdr:row>34</xdr:row>
      <xdr:rowOff>221673</xdr:rowOff>
    </xdr:to>
    <xdr:cxnSp macro="">
      <xdr:nvCxnSpPr>
        <xdr:cNvPr id="115" name="直線コネクタ 114"/>
        <xdr:cNvCxnSpPr/>
      </xdr:nvCxnSpPr>
      <xdr:spPr bwMode="auto">
        <a:xfrm>
          <a:off x="5003800" y="6391609"/>
          <a:ext cx="6477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20766</xdr:rowOff>
    </xdr:from>
    <xdr:to>
      <xdr:col>4</xdr:col>
      <xdr:colOff>469900</xdr:colOff>
      <xdr:row>34</xdr:row>
      <xdr:rowOff>124159</xdr:rowOff>
    </xdr:to>
    <xdr:cxnSp macro="">
      <xdr:nvCxnSpPr>
        <xdr:cNvPr id="118" name="直線コネクタ 117"/>
        <xdr:cNvCxnSpPr/>
      </xdr:nvCxnSpPr>
      <xdr:spPr bwMode="auto">
        <a:xfrm>
          <a:off x="4305300" y="6288216"/>
          <a:ext cx="698500" cy="10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285387</xdr:rowOff>
    </xdr:from>
    <xdr:to>
      <xdr:col>3</xdr:col>
      <xdr:colOff>904875</xdr:colOff>
      <xdr:row>34</xdr:row>
      <xdr:rowOff>20766</xdr:rowOff>
    </xdr:to>
    <xdr:cxnSp macro="">
      <xdr:nvCxnSpPr>
        <xdr:cNvPr id="121" name="直線コネクタ 120"/>
        <xdr:cNvCxnSpPr/>
      </xdr:nvCxnSpPr>
      <xdr:spPr bwMode="auto">
        <a:xfrm>
          <a:off x="3606800" y="6209937"/>
          <a:ext cx="698500" cy="7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28604</xdr:rowOff>
    </xdr:from>
    <xdr:to>
      <xdr:col>3</xdr:col>
      <xdr:colOff>206375</xdr:colOff>
      <xdr:row>33</xdr:row>
      <xdr:rowOff>285387</xdr:rowOff>
    </xdr:to>
    <xdr:cxnSp macro="">
      <xdr:nvCxnSpPr>
        <xdr:cNvPr id="124" name="直線コネクタ 123"/>
        <xdr:cNvCxnSpPr/>
      </xdr:nvCxnSpPr>
      <xdr:spPr bwMode="auto">
        <a:xfrm>
          <a:off x="2908300" y="5953154"/>
          <a:ext cx="698500" cy="25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170873</xdr:rowOff>
    </xdr:from>
    <xdr:to>
      <xdr:col>5</xdr:col>
      <xdr:colOff>34925</xdr:colOff>
      <xdr:row>34</xdr:row>
      <xdr:rowOff>272473</xdr:rowOff>
    </xdr:to>
    <xdr:sp macro="" textlink="">
      <xdr:nvSpPr>
        <xdr:cNvPr id="134" name="円/楕円 133"/>
        <xdr:cNvSpPr/>
      </xdr:nvSpPr>
      <xdr:spPr bwMode="auto">
        <a:xfrm>
          <a:off x="5600700" y="64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15950</xdr:rowOff>
    </xdr:from>
    <xdr:ext cx="762000" cy="259045"/>
    <xdr:sp macro="" textlink="">
      <xdr:nvSpPr>
        <xdr:cNvPr id="135" name="人口1人当たり決算額の推移該当値テキスト445"/>
        <xdr:cNvSpPr txBox="1"/>
      </xdr:nvSpPr>
      <xdr:spPr>
        <a:xfrm>
          <a:off x="5740400" y="62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73359</xdr:rowOff>
    </xdr:from>
    <xdr:to>
      <xdr:col>4</xdr:col>
      <xdr:colOff>520700</xdr:colOff>
      <xdr:row>34</xdr:row>
      <xdr:rowOff>174959</xdr:rowOff>
    </xdr:to>
    <xdr:sp macro="" textlink="">
      <xdr:nvSpPr>
        <xdr:cNvPr id="136" name="円/楕円 135"/>
        <xdr:cNvSpPr/>
      </xdr:nvSpPr>
      <xdr:spPr bwMode="auto">
        <a:xfrm>
          <a:off x="4953000" y="634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185136</xdr:rowOff>
    </xdr:from>
    <xdr:ext cx="736600" cy="259045"/>
    <xdr:sp macro="" textlink="">
      <xdr:nvSpPr>
        <xdr:cNvPr id="137" name="テキスト ボックス 136"/>
        <xdr:cNvSpPr txBox="1"/>
      </xdr:nvSpPr>
      <xdr:spPr>
        <a:xfrm>
          <a:off x="4622800" y="6109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312866</xdr:rowOff>
    </xdr:from>
    <xdr:to>
      <xdr:col>3</xdr:col>
      <xdr:colOff>955675</xdr:colOff>
      <xdr:row>34</xdr:row>
      <xdr:rowOff>71566</xdr:rowOff>
    </xdr:to>
    <xdr:sp macro="" textlink="">
      <xdr:nvSpPr>
        <xdr:cNvPr id="138" name="円/楕円 137"/>
        <xdr:cNvSpPr/>
      </xdr:nvSpPr>
      <xdr:spPr bwMode="auto">
        <a:xfrm>
          <a:off x="4254500" y="623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81743</xdr:rowOff>
    </xdr:from>
    <xdr:ext cx="762000" cy="259045"/>
    <xdr:sp macro="" textlink="">
      <xdr:nvSpPr>
        <xdr:cNvPr id="139" name="テキスト ボックス 138"/>
        <xdr:cNvSpPr txBox="1"/>
      </xdr:nvSpPr>
      <xdr:spPr>
        <a:xfrm>
          <a:off x="3924300" y="600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234587</xdr:rowOff>
    </xdr:from>
    <xdr:to>
      <xdr:col>3</xdr:col>
      <xdr:colOff>257175</xdr:colOff>
      <xdr:row>33</xdr:row>
      <xdr:rowOff>336187</xdr:rowOff>
    </xdr:to>
    <xdr:sp macro="" textlink="">
      <xdr:nvSpPr>
        <xdr:cNvPr id="140" name="円/楕円 139"/>
        <xdr:cNvSpPr/>
      </xdr:nvSpPr>
      <xdr:spPr bwMode="auto">
        <a:xfrm>
          <a:off x="3556000" y="615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3464</xdr:rowOff>
    </xdr:from>
    <xdr:ext cx="762000" cy="259045"/>
    <xdr:sp macro="" textlink="">
      <xdr:nvSpPr>
        <xdr:cNvPr id="141" name="テキスト ボックス 140"/>
        <xdr:cNvSpPr txBox="1"/>
      </xdr:nvSpPr>
      <xdr:spPr>
        <a:xfrm>
          <a:off x="3225800" y="592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32,900</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149254</xdr:rowOff>
    </xdr:from>
    <xdr:to>
      <xdr:col>2</xdr:col>
      <xdr:colOff>692150</xdr:colOff>
      <xdr:row>33</xdr:row>
      <xdr:rowOff>79404</xdr:rowOff>
    </xdr:to>
    <xdr:sp macro="" textlink="">
      <xdr:nvSpPr>
        <xdr:cNvPr id="142" name="円/楕円 141"/>
        <xdr:cNvSpPr/>
      </xdr:nvSpPr>
      <xdr:spPr bwMode="auto">
        <a:xfrm>
          <a:off x="2857500" y="590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261031</xdr:rowOff>
    </xdr:from>
    <xdr:ext cx="762000" cy="259045"/>
    <xdr:sp macro="" textlink="">
      <xdr:nvSpPr>
        <xdr:cNvPr id="143" name="テキスト ボックス 142"/>
        <xdr:cNvSpPr txBox="1"/>
      </xdr:nvSpPr>
      <xdr:spPr>
        <a:xfrm>
          <a:off x="2527300" y="567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実質収支比率は、目安とされる３～５％付近を近年僅かに上回る状況にあるが、平成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年度の数値上昇の要因であった不用残の解消に努めた結果減少傾向にある。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また、実質単年度収支は、財政調整基金の積み増し等により黒字を継続している。今後も基金残高をみながら適切な規模の黒字確保に努める。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ポイント減少している。これは、予算執行状況の管理により支出の不用額が減少したことによるものである。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年度決算以降、全ての会計で黒字となっており、引き続き健全な財政運営を行う。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毎年度事務事業評価を実施し、事業選択を行いながら、地方債発行額の抑制を図った。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こうした取り組みの結果、実質公債費比率分子となる要素の合計は年々減少している。今後も公債費負担の軽減に向けた取り組みを継続する。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職員数の縮減により退職手当負担見込額等は減少したが、岩手中部水道企業団の地方債残高の増加に伴い、当市の負担等見込額も増額したため、将来負担額が増加した。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財政調整基金等の積立による充当可能財源等は増加の傾向にあり、将来負担比率の分子を減少させるため、引き続き財政の健全化に向けた取り組みを継続する。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50443387</v>
      </c>
      <c r="BO4" s="349"/>
      <c r="BP4" s="349"/>
      <c r="BQ4" s="349"/>
      <c r="BR4" s="349"/>
      <c r="BS4" s="349"/>
      <c r="BT4" s="349"/>
      <c r="BU4" s="350"/>
      <c r="BV4" s="348">
        <v>46732712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48362801</v>
      </c>
      <c r="BO5" s="386"/>
      <c r="BP5" s="386"/>
      <c r="BQ5" s="386"/>
      <c r="BR5" s="386"/>
      <c r="BS5" s="386"/>
      <c r="BT5" s="386"/>
      <c r="BU5" s="387"/>
      <c r="BV5" s="385">
        <v>44642271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2080586</v>
      </c>
      <c r="BO6" s="386"/>
      <c r="BP6" s="386"/>
      <c r="BQ6" s="386"/>
      <c r="BR6" s="386"/>
      <c r="BS6" s="386"/>
      <c r="BT6" s="386"/>
      <c r="BU6" s="387"/>
      <c r="BV6" s="385">
        <v>2090441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91.8</v>
      </c>
      <c r="CU6" s="423"/>
      <c r="CV6" s="423"/>
      <c r="CW6" s="423"/>
      <c r="CX6" s="423"/>
      <c r="CY6" s="423"/>
      <c r="CZ6" s="423"/>
      <c r="DA6" s="424"/>
      <c r="DB6" s="422">
        <v>88.3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490599</v>
      </c>
      <c r="BO7" s="386"/>
      <c r="BP7" s="386"/>
      <c r="BQ7" s="386"/>
      <c r="BR7" s="386"/>
      <c r="BS7" s="386"/>
      <c r="BT7" s="386"/>
      <c r="BU7" s="387"/>
      <c r="BV7" s="385">
        <v>300771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29099202</v>
      </c>
      <c r="CU7" s="386"/>
      <c r="CV7" s="386"/>
      <c r="CW7" s="386"/>
      <c r="CX7" s="386"/>
      <c r="CY7" s="386"/>
      <c r="CZ7" s="386"/>
      <c r="DA7" s="387"/>
      <c r="DB7" s="385">
        <v>29665711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1589987</v>
      </c>
      <c r="BO8" s="386"/>
      <c r="BP8" s="386"/>
      <c r="BQ8" s="386"/>
      <c r="BR8" s="386"/>
      <c r="BS8" s="386"/>
      <c r="BT8" s="386"/>
      <c r="BU8" s="387"/>
      <c r="BV8" s="385">
        <v>1789670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101438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-199683</v>
      </c>
      <c r="BO9" s="386"/>
      <c r="BP9" s="386"/>
      <c r="BQ9" s="386"/>
      <c r="BR9" s="386"/>
      <c r="BS9" s="386"/>
      <c r="BT9" s="386"/>
      <c r="BU9" s="387"/>
      <c r="BV9" s="385">
        <v>-201756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105028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1331894</v>
      </c>
      <c r="BO10" s="386"/>
      <c r="BP10" s="386"/>
      <c r="BQ10" s="386"/>
      <c r="BR10" s="386"/>
      <c r="BS10" s="386"/>
      <c r="BT10" s="386"/>
      <c r="BU10" s="387"/>
      <c r="BV10" s="385">
        <v>1186338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41865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99773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99476</v>
      </c>
      <c r="S13" s="467"/>
      <c r="T13" s="467"/>
      <c r="U13" s="467"/>
      <c r="V13" s="468"/>
      <c r="W13" s="401" t="s">
        <v>124</v>
      </c>
      <c r="X13" s="402"/>
      <c r="Y13" s="402"/>
      <c r="Z13" s="402"/>
      <c r="AA13" s="402"/>
      <c r="AB13" s="392"/>
      <c r="AC13" s="436">
        <v>6541</v>
      </c>
      <c r="AD13" s="437"/>
      <c r="AE13" s="437"/>
      <c r="AF13" s="437"/>
      <c r="AG13" s="476"/>
      <c r="AH13" s="436">
        <v>8308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1132211</v>
      </c>
      <c r="BO13" s="386"/>
      <c r="BP13" s="386"/>
      <c r="BQ13" s="386"/>
      <c r="BR13" s="386"/>
      <c r="BS13" s="386"/>
      <c r="BT13" s="386"/>
      <c r="BU13" s="387"/>
      <c r="BV13" s="385">
        <v>1026447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100722</v>
      </c>
      <c r="S14" s="467"/>
      <c r="T14" s="467"/>
      <c r="U14" s="467"/>
      <c r="V14" s="468"/>
      <c r="W14" s="375"/>
      <c r="X14" s="376"/>
      <c r="Y14" s="376"/>
      <c r="Z14" s="376"/>
      <c r="AA14" s="376"/>
      <c r="AB14" s="365"/>
      <c r="AC14" s="469">
        <v>13.4</v>
      </c>
      <c r="AD14" s="470"/>
      <c r="AE14" s="470"/>
      <c r="AF14" s="470"/>
      <c r="AG14" s="471"/>
      <c r="AH14" s="469">
        <v>15.5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84.8</v>
      </c>
      <c r="CU14" s="481"/>
      <c r="CV14" s="481"/>
      <c r="CW14" s="481"/>
      <c r="CX14" s="481"/>
      <c r="CY14" s="481"/>
      <c r="CZ14" s="481"/>
      <c r="DA14" s="482"/>
      <c r="DB14" s="480">
        <v>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100427</v>
      </c>
      <c r="S15" s="467"/>
      <c r="T15" s="467"/>
      <c r="U15" s="467"/>
      <c r="V15" s="468"/>
      <c r="W15" s="401" t="s">
        <v>130</v>
      </c>
      <c r="X15" s="402"/>
      <c r="Y15" s="402"/>
      <c r="Z15" s="402"/>
      <c r="AA15" s="402"/>
      <c r="AB15" s="392"/>
      <c r="AC15" s="436">
        <v>12932</v>
      </c>
      <c r="AD15" s="437"/>
      <c r="AE15" s="437"/>
      <c r="AF15" s="437"/>
      <c r="AG15" s="476"/>
      <c r="AH15" s="436">
        <v>14707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10145952</v>
      </c>
      <c r="BO15" s="349"/>
      <c r="BP15" s="349"/>
      <c r="BQ15" s="349"/>
      <c r="BR15" s="349"/>
      <c r="BS15" s="349"/>
      <c r="BT15" s="349"/>
      <c r="BU15" s="350"/>
      <c r="BV15" s="348">
        <v>10004176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26.5</v>
      </c>
      <c r="AD16" s="470"/>
      <c r="AE16" s="470"/>
      <c r="AF16" s="470"/>
      <c r="AG16" s="471"/>
      <c r="AH16" s="469">
        <v>27.4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22411329</v>
      </c>
      <c r="BO16" s="386"/>
      <c r="BP16" s="386"/>
      <c r="BQ16" s="386"/>
      <c r="BR16" s="386"/>
      <c r="BS16" s="386"/>
      <c r="BT16" s="386"/>
      <c r="BU16" s="387"/>
      <c r="BV16" s="385">
        <v>22523104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29275</v>
      </c>
      <c r="AD17" s="437"/>
      <c r="AE17" s="437"/>
      <c r="AF17" s="437"/>
      <c r="AG17" s="476"/>
      <c r="AH17" s="436">
        <v>30501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12907037</v>
      </c>
      <c r="BO17" s="386"/>
      <c r="BP17" s="386"/>
      <c r="BQ17" s="386"/>
      <c r="BR17" s="386"/>
      <c r="BS17" s="386"/>
      <c r="BT17" s="386"/>
      <c r="BU17" s="387"/>
      <c r="BV17" s="385">
        <v>12785155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908.39</v>
      </c>
      <c r="M18" s="498"/>
      <c r="N18" s="498"/>
      <c r="O18" s="498"/>
      <c r="P18" s="498"/>
      <c r="Q18" s="498"/>
      <c r="R18" s="499"/>
      <c r="S18" s="499"/>
      <c r="T18" s="499"/>
      <c r="U18" s="499"/>
      <c r="V18" s="500"/>
      <c r="W18" s="403"/>
      <c r="X18" s="404"/>
      <c r="Y18" s="404"/>
      <c r="Z18" s="404"/>
      <c r="AA18" s="404"/>
      <c r="AB18" s="395"/>
      <c r="AC18" s="501">
        <v>60.1</v>
      </c>
      <c r="AD18" s="502"/>
      <c r="AE18" s="502"/>
      <c r="AF18" s="502"/>
      <c r="AG18" s="503"/>
      <c r="AH18" s="501">
        <v>56.7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25331409</v>
      </c>
      <c r="BO18" s="386"/>
      <c r="BP18" s="386"/>
      <c r="BQ18" s="386"/>
      <c r="BR18" s="386"/>
      <c r="BS18" s="386"/>
      <c r="BT18" s="386"/>
      <c r="BU18" s="387"/>
      <c r="BV18" s="385">
        <v>24746909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35912485</v>
      </c>
      <c r="BO19" s="386"/>
      <c r="BP19" s="386"/>
      <c r="BQ19" s="386"/>
      <c r="BR19" s="386"/>
      <c r="BS19" s="386"/>
      <c r="BT19" s="386"/>
      <c r="BU19" s="387"/>
      <c r="BV19" s="385">
        <v>34673566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33774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53295875</v>
      </c>
      <c r="BO23" s="386"/>
      <c r="BP23" s="386"/>
      <c r="BQ23" s="386"/>
      <c r="BR23" s="386"/>
      <c r="BS23" s="386"/>
      <c r="BT23" s="386"/>
      <c r="BU23" s="387"/>
      <c r="BV23" s="385">
        <v>54104921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8260</v>
      </c>
      <c r="R24" s="437"/>
      <c r="S24" s="437"/>
      <c r="T24" s="437"/>
      <c r="U24" s="437"/>
      <c r="V24" s="476"/>
      <c r="W24" s="531"/>
      <c r="X24" s="519"/>
      <c r="Y24" s="520"/>
      <c r="Z24" s="435" t="s">
        <v>153</v>
      </c>
      <c r="AA24" s="415"/>
      <c r="AB24" s="415"/>
      <c r="AC24" s="415"/>
      <c r="AD24" s="415"/>
      <c r="AE24" s="415"/>
      <c r="AF24" s="415"/>
      <c r="AG24" s="416"/>
      <c r="AH24" s="436">
        <v>877</v>
      </c>
      <c r="AI24" s="437"/>
      <c r="AJ24" s="437"/>
      <c r="AK24" s="437"/>
      <c r="AL24" s="476"/>
      <c r="AM24" s="436">
        <v>2667834</v>
      </c>
      <c r="AN24" s="437"/>
      <c r="AO24" s="437"/>
      <c r="AP24" s="437"/>
      <c r="AQ24" s="437"/>
      <c r="AR24" s="476"/>
      <c r="AS24" s="436">
        <v>3042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45932887</v>
      </c>
      <c r="BO24" s="386"/>
      <c r="BP24" s="386"/>
      <c r="BQ24" s="386"/>
      <c r="BR24" s="386"/>
      <c r="BS24" s="386"/>
      <c r="BT24" s="386"/>
      <c r="BU24" s="387"/>
      <c r="BV24" s="385">
        <v>45516834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6770</v>
      </c>
      <c r="R25" s="437"/>
      <c r="S25" s="437"/>
      <c r="T25" s="437"/>
      <c r="U25" s="437"/>
      <c r="V25" s="476"/>
      <c r="W25" s="531"/>
      <c r="X25" s="519"/>
      <c r="Y25" s="520"/>
      <c r="Z25" s="435" t="s">
        <v>156</v>
      </c>
      <c r="AA25" s="415"/>
      <c r="AB25" s="415"/>
      <c r="AC25" s="415"/>
      <c r="AD25" s="415"/>
      <c r="AE25" s="415"/>
      <c r="AF25" s="415"/>
      <c r="AG25" s="416"/>
      <c r="AH25" s="436">
        <v>148</v>
      </c>
      <c r="AI25" s="437"/>
      <c r="AJ25" s="437"/>
      <c r="AK25" s="437"/>
      <c r="AL25" s="476"/>
      <c r="AM25" s="436">
        <v>445184</v>
      </c>
      <c r="AN25" s="437"/>
      <c r="AO25" s="437"/>
      <c r="AP25" s="437"/>
      <c r="AQ25" s="437"/>
      <c r="AR25" s="476"/>
      <c r="AS25" s="436">
        <v>3008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3716591</v>
      </c>
      <c r="BO25" s="349"/>
      <c r="BP25" s="349"/>
      <c r="BQ25" s="349"/>
      <c r="BR25" s="349"/>
      <c r="BS25" s="349"/>
      <c r="BT25" s="349"/>
      <c r="BU25" s="350"/>
      <c r="BV25" s="348">
        <v>2244774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5780</v>
      </c>
      <c r="R26" s="437"/>
      <c r="S26" s="437"/>
      <c r="T26" s="437"/>
      <c r="U26" s="437"/>
      <c r="V26" s="476"/>
      <c r="W26" s="531"/>
      <c r="X26" s="519"/>
      <c r="Y26" s="520"/>
      <c r="Z26" s="435" t="s">
        <v>159</v>
      </c>
      <c r="AA26" s="541"/>
      <c r="AB26" s="541"/>
      <c r="AC26" s="541"/>
      <c r="AD26" s="541"/>
      <c r="AE26" s="541"/>
      <c r="AF26" s="541"/>
      <c r="AG26" s="542"/>
      <c r="AH26" s="436">
        <v>105</v>
      </c>
      <c r="AI26" s="437"/>
      <c r="AJ26" s="437"/>
      <c r="AK26" s="437"/>
      <c r="AL26" s="476"/>
      <c r="AM26" s="436">
        <v>316995</v>
      </c>
      <c r="AN26" s="437"/>
      <c r="AO26" s="437"/>
      <c r="AP26" s="437"/>
      <c r="AQ26" s="437"/>
      <c r="AR26" s="476"/>
      <c r="AS26" s="436">
        <v>3019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4310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33772</v>
      </c>
      <c r="AN27" s="437"/>
      <c r="AO27" s="437"/>
      <c r="AP27" s="437"/>
      <c r="AQ27" s="437"/>
      <c r="AR27" s="476"/>
      <c r="AS27" s="436">
        <v>3377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646859</v>
      </c>
      <c r="BO27" s="555"/>
      <c r="BP27" s="555"/>
      <c r="BQ27" s="555"/>
      <c r="BR27" s="555"/>
      <c r="BS27" s="555"/>
      <c r="BT27" s="555"/>
      <c r="BU27" s="556"/>
      <c r="BV27" s="554">
        <v>646748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3690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7811814</v>
      </c>
      <c r="BO28" s="349"/>
      <c r="BP28" s="349"/>
      <c r="BQ28" s="349"/>
      <c r="BR28" s="349"/>
      <c r="BS28" s="349"/>
      <c r="BT28" s="349"/>
      <c r="BU28" s="350"/>
      <c r="BV28" s="348">
        <v>6479920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3390</v>
      </c>
      <c r="R29" s="437"/>
      <c r="S29" s="437"/>
      <c r="T29" s="437"/>
      <c r="U29" s="437"/>
      <c r="V29" s="476"/>
      <c r="W29" s="532"/>
      <c r="X29" s="533"/>
      <c r="Y29" s="534"/>
      <c r="Z29" s="435" t="s">
        <v>169</v>
      </c>
      <c r="AA29" s="415"/>
      <c r="AB29" s="415"/>
      <c r="AC29" s="415"/>
      <c r="AD29" s="415"/>
      <c r="AE29" s="415"/>
      <c r="AF29" s="415"/>
      <c r="AG29" s="416"/>
      <c r="AH29" s="436">
        <v>887</v>
      </c>
      <c r="AI29" s="437"/>
      <c r="AJ29" s="437"/>
      <c r="AK29" s="437"/>
      <c r="AL29" s="476"/>
      <c r="AM29" s="436">
        <v>2701606</v>
      </c>
      <c r="AN29" s="437"/>
      <c r="AO29" s="437"/>
      <c r="AP29" s="437"/>
      <c r="AQ29" s="437"/>
      <c r="AR29" s="476"/>
      <c r="AS29" s="436">
        <v>3046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1216387</v>
      </c>
      <c r="BO29" s="386"/>
      <c r="BP29" s="386"/>
      <c r="BQ29" s="386"/>
      <c r="BR29" s="386"/>
      <c r="BS29" s="386"/>
      <c r="BT29" s="386"/>
      <c r="BU29" s="387"/>
      <c r="BV29" s="385">
        <v>1223877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3428288</v>
      </c>
      <c r="BO30" s="555"/>
      <c r="BP30" s="555"/>
      <c r="BQ30" s="555"/>
      <c r="BR30" s="555"/>
      <c r="BS30" s="555"/>
      <c r="BT30" s="555"/>
      <c r="BU30" s="556"/>
      <c r="BV30" s="554">
        <v>2777413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公設地方卸売市場事業特別会計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岩手中部水道企業団</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花巻農業振興公社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岩手中部広域行政組合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花巻市体育協会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農業集落排水等汚水処理事業特別会計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岩手県市町村総合事務組合（一般会計）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花巻地域農業管理センター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岩手県市町村総合事務組合（特別会計）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花巻国際交流協会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岩手県後期高齢者広域連合（一般会計）</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花巻市清掃</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岩手県後期高齢者広域連合（特別会計）</v>
      </c>
      <c r="BZ39" s="567"/>
      <c r="CA39" s="567"/>
      <c r="CB39" s="567"/>
      <c r="CC39" s="567"/>
      <c r="CD39" s="567"/>
      <c r="CE39" s="567"/>
      <c r="CF39" s="567"/>
      <c r="CG39" s="567"/>
      <c r="CH39" s="567"/>
      <c r="CI39" s="567"/>
      <c r="CJ39" s="567"/>
      <c r="CK39" s="567"/>
      <c r="CL39" s="567"/>
      <c r="CM39" s="567"/>
      <c r="CN39" s="165"/>
      <c r="CO39" s="566">
        <f t="shared" si="3"/>
        <v>21</v>
      </c>
      <c r="CP39" s="566"/>
      <c r="CQ39" s="567" t="str">
        <f>IF('各会計、関係団体の財政状況及び健全化判断比率'!BS12="","",'各会計、関係団体の財政状況及び健全化判断比率'!BS12)</f>
        <v>早池峰観光</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北上地区広域行政組合</v>
      </c>
      <c r="BZ40" s="567"/>
      <c r="CA40" s="567"/>
      <c r="CB40" s="567"/>
      <c r="CC40" s="567"/>
      <c r="CD40" s="567"/>
      <c r="CE40" s="567"/>
      <c r="CF40" s="567"/>
      <c r="CG40" s="567"/>
      <c r="CH40" s="567"/>
      <c r="CI40" s="567"/>
      <c r="CJ40" s="567"/>
      <c r="CK40" s="567"/>
      <c r="CL40" s="567"/>
      <c r="CM40" s="567"/>
      <c r="CN40" s="165"/>
      <c r="CO40" s="566">
        <f t="shared" si="3"/>
        <v>22</v>
      </c>
      <c r="CP40" s="566"/>
      <c r="CQ40" s="567" t="str">
        <f>IF('各会計、関係団体の財政状況及び健全化判断比率'!BS13="","",'各会計、関係団体の財政状況及び健全化判断比率'!BS13)</f>
        <v>エーデルワイン</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紫波稗貫衛生処理組合</v>
      </c>
      <c r="BZ41" s="567"/>
      <c r="CA41" s="567"/>
      <c r="CB41" s="567"/>
      <c r="CC41" s="567"/>
      <c r="CD41" s="567"/>
      <c r="CE41" s="567"/>
      <c r="CF41" s="567"/>
      <c r="CG41" s="567"/>
      <c r="CH41" s="567"/>
      <c r="CI41" s="567"/>
      <c r="CJ41" s="567"/>
      <c r="CK41" s="567"/>
      <c r="CL41" s="567"/>
      <c r="CM41" s="567"/>
      <c r="CN41" s="165"/>
      <c r="CO41" s="566">
        <f t="shared" si="3"/>
        <v>23</v>
      </c>
      <c r="CP41" s="566"/>
      <c r="CQ41" s="567" t="str">
        <f>IF('各会計、関係団体の財政状況及び健全化判断比率'!BS14="","",'各会計、関係団体の財政状況及び健全化判断比率'!BS14)</f>
        <v>石鳥谷観光物産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24</v>
      </c>
      <c r="CP42" s="566"/>
      <c r="CQ42" s="567" t="str">
        <f>IF('各会計、関係団体の財政状況及び健全化判断比率'!BS15="","",'各会計、関係団体の財政状況及び健全化判断比率'!BS15)</f>
        <v>東和町総合サービス公社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25</v>
      </c>
      <c r="CP43" s="566"/>
      <c r="CQ43" s="567" t="str">
        <f>IF('各会計、関係団体の財政状況及び健全化判断比率'!BS16="","",'各会計、関係団体の財政状況及び健全化判断比率'!BS16)</f>
        <v>とうわ地域資源開発公社</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11094888</v>
      </c>
      <c r="S5" s="583"/>
      <c r="T5" s="583"/>
      <c r="U5" s="583"/>
      <c r="V5" s="583"/>
      <c r="W5" s="583"/>
      <c r="X5" s="583"/>
      <c r="Y5" s="584"/>
      <c r="Z5" s="585">
        <v>22</v>
      </c>
      <c r="AA5" s="585"/>
      <c r="AB5" s="585"/>
      <c r="AC5" s="585"/>
      <c r="AD5" s="586">
        <v>11094888</v>
      </c>
      <c r="AE5" s="586"/>
      <c r="AF5" s="586"/>
      <c r="AG5" s="586"/>
      <c r="AH5" s="586"/>
      <c r="AI5" s="586"/>
      <c r="AJ5" s="586"/>
      <c r="AK5" s="586"/>
      <c r="AL5" s="587">
        <v>40.200000000000003</v>
      </c>
      <c r="AM5" s="588"/>
      <c r="AN5" s="588"/>
      <c r="AO5" s="589"/>
      <c r="AP5" s="579" t="s">
        <v>207</v>
      </c>
      <c r="AQ5" s="580"/>
      <c r="AR5" s="580"/>
      <c r="AS5" s="580"/>
      <c r="AT5" s="580"/>
      <c r="AU5" s="580"/>
      <c r="AV5" s="580"/>
      <c r="AW5" s="580"/>
      <c r="AX5" s="580"/>
      <c r="AY5" s="580"/>
      <c r="AZ5" s="580"/>
      <c r="BA5" s="580"/>
      <c r="BB5" s="580"/>
      <c r="BC5" s="580"/>
      <c r="BD5" s="580"/>
      <c r="BE5" s="580"/>
      <c r="BF5" s="581"/>
      <c r="BG5" s="593">
        <v>10979726</v>
      </c>
      <c r="BH5" s="594"/>
      <c r="BI5" s="594"/>
      <c r="BJ5" s="594"/>
      <c r="BK5" s="594"/>
      <c r="BL5" s="594"/>
      <c r="BM5" s="594"/>
      <c r="BN5" s="595"/>
      <c r="BO5" s="596">
        <v>99</v>
      </c>
      <c r="BP5" s="596"/>
      <c r="BQ5" s="596"/>
      <c r="BR5" s="596"/>
      <c r="BS5" s="597">
        <v>312661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806761</v>
      </c>
      <c r="S6" s="594"/>
      <c r="T6" s="594"/>
      <c r="U6" s="594"/>
      <c r="V6" s="594"/>
      <c r="W6" s="594"/>
      <c r="X6" s="594"/>
      <c r="Y6" s="595"/>
      <c r="Z6" s="596">
        <v>1.6</v>
      </c>
      <c r="AA6" s="596"/>
      <c r="AB6" s="596"/>
      <c r="AC6" s="596"/>
      <c r="AD6" s="597">
        <v>806761</v>
      </c>
      <c r="AE6" s="597"/>
      <c r="AF6" s="597"/>
      <c r="AG6" s="597"/>
      <c r="AH6" s="597"/>
      <c r="AI6" s="597"/>
      <c r="AJ6" s="597"/>
      <c r="AK6" s="597"/>
      <c r="AL6" s="598">
        <v>2.9</v>
      </c>
      <c r="AM6" s="599"/>
      <c r="AN6" s="599"/>
      <c r="AO6" s="600"/>
      <c r="AP6" s="590" t="s">
        <v>212</v>
      </c>
      <c r="AQ6" s="591"/>
      <c r="AR6" s="591"/>
      <c r="AS6" s="591"/>
      <c r="AT6" s="591"/>
      <c r="AU6" s="591"/>
      <c r="AV6" s="591"/>
      <c r="AW6" s="591"/>
      <c r="AX6" s="591"/>
      <c r="AY6" s="591"/>
      <c r="AZ6" s="591"/>
      <c r="BA6" s="591"/>
      <c r="BB6" s="591"/>
      <c r="BC6" s="591"/>
      <c r="BD6" s="591"/>
      <c r="BE6" s="591"/>
      <c r="BF6" s="592"/>
      <c r="BG6" s="593">
        <v>10979726</v>
      </c>
      <c r="BH6" s="594"/>
      <c r="BI6" s="594"/>
      <c r="BJ6" s="594"/>
      <c r="BK6" s="594"/>
      <c r="BL6" s="594"/>
      <c r="BM6" s="594"/>
      <c r="BN6" s="595"/>
      <c r="BO6" s="596">
        <v>99</v>
      </c>
      <c r="BP6" s="596"/>
      <c r="BQ6" s="596"/>
      <c r="BR6" s="596"/>
      <c r="BS6" s="597">
        <v>312661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313731</v>
      </c>
      <c r="CS6" s="594"/>
      <c r="CT6" s="594"/>
      <c r="CU6" s="594"/>
      <c r="CV6" s="594"/>
      <c r="CW6" s="594"/>
      <c r="CX6" s="594"/>
      <c r="CY6" s="595"/>
      <c r="CZ6" s="596">
        <v>0.6</v>
      </c>
      <c r="DA6" s="596"/>
      <c r="DB6" s="596"/>
      <c r="DC6" s="596"/>
      <c r="DD6" s="602" t="s">
        <v>214</v>
      </c>
      <c r="DE6" s="594"/>
      <c r="DF6" s="594"/>
      <c r="DG6" s="594"/>
      <c r="DH6" s="594"/>
      <c r="DI6" s="594"/>
      <c r="DJ6" s="594"/>
      <c r="DK6" s="594"/>
      <c r="DL6" s="594"/>
      <c r="DM6" s="594"/>
      <c r="DN6" s="594"/>
      <c r="DO6" s="594"/>
      <c r="DP6" s="595"/>
      <c r="DQ6" s="602">
        <v>313730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15980</v>
      </c>
      <c r="S7" s="594"/>
      <c r="T7" s="594"/>
      <c r="U7" s="594"/>
      <c r="V7" s="594"/>
      <c r="W7" s="594"/>
      <c r="X7" s="594"/>
      <c r="Y7" s="595"/>
      <c r="Z7" s="596">
        <v>0</v>
      </c>
      <c r="AA7" s="596"/>
      <c r="AB7" s="596"/>
      <c r="AC7" s="596"/>
      <c r="AD7" s="597">
        <v>15980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4430684</v>
      </c>
      <c r="BH7" s="594"/>
      <c r="BI7" s="594"/>
      <c r="BJ7" s="594"/>
      <c r="BK7" s="594"/>
      <c r="BL7" s="594"/>
      <c r="BM7" s="594"/>
      <c r="BN7" s="595"/>
      <c r="BO7" s="596">
        <v>39.9</v>
      </c>
      <c r="BP7" s="596"/>
      <c r="BQ7" s="596"/>
      <c r="BR7" s="596"/>
      <c r="BS7" s="597">
        <v>131209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7215127</v>
      </c>
      <c r="CS7" s="594"/>
      <c r="CT7" s="594"/>
      <c r="CU7" s="594"/>
      <c r="CV7" s="594"/>
      <c r="CW7" s="594"/>
      <c r="CX7" s="594"/>
      <c r="CY7" s="595"/>
      <c r="CZ7" s="596">
        <v>14.9</v>
      </c>
      <c r="DA7" s="596"/>
      <c r="DB7" s="596"/>
      <c r="DC7" s="596"/>
      <c r="DD7" s="602">
        <v>147522</v>
      </c>
      <c r="DE7" s="594"/>
      <c r="DF7" s="594"/>
      <c r="DG7" s="594"/>
      <c r="DH7" s="594"/>
      <c r="DI7" s="594"/>
      <c r="DJ7" s="594"/>
      <c r="DK7" s="594"/>
      <c r="DL7" s="594"/>
      <c r="DM7" s="594"/>
      <c r="DN7" s="594"/>
      <c r="DO7" s="594"/>
      <c r="DP7" s="595"/>
      <c r="DQ7" s="602">
        <v>6206493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37514</v>
      </c>
      <c r="S8" s="594"/>
      <c r="T8" s="594"/>
      <c r="U8" s="594"/>
      <c r="V8" s="594"/>
      <c r="W8" s="594"/>
      <c r="X8" s="594"/>
      <c r="Y8" s="595"/>
      <c r="Z8" s="596">
        <v>0.1</v>
      </c>
      <c r="AA8" s="596"/>
      <c r="AB8" s="596"/>
      <c r="AC8" s="596"/>
      <c r="AD8" s="597">
        <v>37514</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162860</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13195491</v>
      </c>
      <c r="CS8" s="594"/>
      <c r="CT8" s="594"/>
      <c r="CU8" s="594"/>
      <c r="CV8" s="594"/>
      <c r="CW8" s="594"/>
      <c r="CX8" s="594"/>
      <c r="CY8" s="595"/>
      <c r="CZ8" s="596">
        <v>27.3</v>
      </c>
      <c r="DA8" s="596"/>
      <c r="DB8" s="596"/>
      <c r="DC8" s="596"/>
      <c r="DD8" s="602">
        <v>299782</v>
      </c>
      <c r="DE8" s="594"/>
      <c r="DF8" s="594"/>
      <c r="DG8" s="594"/>
      <c r="DH8" s="594"/>
      <c r="DI8" s="594"/>
      <c r="DJ8" s="594"/>
      <c r="DK8" s="594"/>
      <c r="DL8" s="594"/>
      <c r="DM8" s="594"/>
      <c r="DN8" s="594"/>
      <c r="DO8" s="594"/>
      <c r="DP8" s="595"/>
      <c r="DQ8" s="602">
        <v>6558929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17729</v>
      </c>
      <c r="S9" s="594"/>
      <c r="T9" s="594"/>
      <c r="U9" s="594"/>
      <c r="V9" s="594"/>
      <c r="W9" s="594"/>
      <c r="X9" s="594"/>
      <c r="Y9" s="595"/>
      <c r="Z9" s="596">
        <v>0</v>
      </c>
      <c r="AA9" s="596"/>
      <c r="AB9" s="596"/>
      <c r="AC9" s="596"/>
      <c r="AD9" s="597">
        <v>17729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3420835</v>
      </c>
      <c r="BH9" s="594"/>
      <c r="BI9" s="594"/>
      <c r="BJ9" s="594"/>
      <c r="BK9" s="594"/>
      <c r="BL9" s="594"/>
      <c r="BM9" s="594"/>
      <c r="BN9" s="595"/>
      <c r="BO9" s="596">
        <v>30.8</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4650976</v>
      </c>
      <c r="CS9" s="594"/>
      <c r="CT9" s="594"/>
      <c r="CU9" s="594"/>
      <c r="CV9" s="594"/>
      <c r="CW9" s="594"/>
      <c r="CX9" s="594"/>
      <c r="CY9" s="595"/>
      <c r="CZ9" s="596">
        <v>9.6</v>
      </c>
      <c r="DA9" s="596"/>
      <c r="DB9" s="596"/>
      <c r="DC9" s="596"/>
      <c r="DD9" s="602">
        <v>96892</v>
      </c>
      <c r="DE9" s="594"/>
      <c r="DF9" s="594"/>
      <c r="DG9" s="594"/>
      <c r="DH9" s="594"/>
      <c r="DI9" s="594"/>
      <c r="DJ9" s="594"/>
      <c r="DK9" s="594"/>
      <c r="DL9" s="594"/>
      <c r="DM9" s="594"/>
      <c r="DN9" s="594"/>
      <c r="DO9" s="594"/>
      <c r="DP9" s="595"/>
      <c r="DQ9" s="602">
        <v>3963288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1101966</v>
      </c>
      <c r="S10" s="594"/>
      <c r="T10" s="594"/>
      <c r="U10" s="594"/>
      <c r="V10" s="594"/>
      <c r="W10" s="594"/>
      <c r="X10" s="594"/>
      <c r="Y10" s="595"/>
      <c r="Z10" s="596">
        <v>2.2000000000000002</v>
      </c>
      <c r="AA10" s="596"/>
      <c r="AB10" s="596"/>
      <c r="AC10" s="596"/>
      <c r="AD10" s="597">
        <v>1101966</v>
      </c>
      <c r="AE10" s="597"/>
      <c r="AF10" s="597"/>
      <c r="AG10" s="597"/>
      <c r="AH10" s="597"/>
      <c r="AI10" s="597"/>
      <c r="AJ10" s="597"/>
      <c r="AK10" s="597"/>
      <c r="AL10" s="598">
        <v>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263128</v>
      </c>
      <c r="BH10" s="594"/>
      <c r="BI10" s="594"/>
      <c r="BJ10" s="594"/>
      <c r="BK10" s="594"/>
      <c r="BL10" s="594"/>
      <c r="BM10" s="594"/>
      <c r="BN10" s="595"/>
      <c r="BO10" s="596">
        <v>2.4</v>
      </c>
      <c r="BP10" s="596"/>
      <c r="BQ10" s="596"/>
      <c r="BR10" s="596"/>
      <c r="BS10" s="602">
        <v>43447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195000</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45403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14118</v>
      </c>
      <c r="S11" s="594"/>
      <c r="T11" s="594"/>
      <c r="U11" s="594"/>
      <c r="V11" s="594"/>
      <c r="W11" s="594"/>
      <c r="X11" s="594"/>
      <c r="Y11" s="595"/>
      <c r="Z11" s="596">
        <v>0</v>
      </c>
      <c r="AA11" s="596"/>
      <c r="AB11" s="596"/>
      <c r="AC11" s="596"/>
      <c r="AD11" s="597">
        <v>14118</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583861</v>
      </c>
      <c r="BH11" s="594"/>
      <c r="BI11" s="594"/>
      <c r="BJ11" s="594"/>
      <c r="BK11" s="594"/>
      <c r="BL11" s="594"/>
      <c r="BM11" s="594"/>
      <c r="BN11" s="595"/>
      <c r="BO11" s="596">
        <v>5.3</v>
      </c>
      <c r="BP11" s="596"/>
      <c r="BQ11" s="596"/>
      <c r="BR11" s="596"/>
      <c r="BS11" s="602">
        <v>87762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2969005</v>
      </c>
      <c r="CS11" s="594"/>
      <c r="CT11" s="594"/>
      <c r="CU11" s="594"/>
      <c r="CV11" s="594"/>
      <c r="CW11" s="594"/>
      <c r="CX11" s="594"/>
      <c r="CY11" s="595"/>
      <c r="CZ11" s="596">
        <v>6.1</v>
      </c>
      <c r="DA11" s="596"/>
      <c r="DB11" s="596"/>
      <c r="DC11" s="596"/>
      <c r="DD11" s="602">
        <v>439255</v>
      </c>
      <c r="DE11" s="594"/>
      <c r="DF11" s="594"/>
      <c r="DG11" s="594"/>
      <c r="DH11" s="594"/>
      <c r="DI11" s="594"/>
      <c r="DJ11" s="594"/>
      <c r="DK11" s="594"/>
      <c r="DL11" s="594"/>
      <c r="DM11" s="594"/>
      <c r="DN11" s="594"/>
      <c r="DO11" s="594"/>
      <c r="DP11" s="595"/>
      <c r="DQ11" s="602">
        <v>1727764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5592691</v>
      </c>
      <c r="BH12" s="594"/>
      <c r="BI12" s="594"/>
      <c r="BJ12" s="594"/>
      <c r="BK12" s="594"/>
      <c r="BL12" s="594"/>
      <c r="BM12" s="594"/>
      <c r="BN12" s="595"/>
      <c r="BO12" s="596">
        <v>50.4</v>
      </c>
      <c r="BP12" s="596"/>
      <c r="BQ12" s="596"/>
      <c r="BR12" s="596"/>
      <c r="BS12" s="602">
        <v>181452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1576523</v>
      </c>
      <c r="CS12" s="594"/>
      <c r="CT12" s="594"/>
      <c r="CU12" s="594"/>
      <c r="CV12" s="594"/>
      <c r="CW12" s="594"/>
      <c r="CX12" s="594"/>
      <c r="CY12" s="595"/>
      <c r="CZ12" s="596">
        <v>3.3</v>
      </c>
      <c r="DA12" s="596"/>
      <c r="DB12" s="596"/>
      <c r="DC12" s="596"/>
      <c r="DD12" s="602">
        <v>24516</v>
      </c>
      <c r="DE12" s="594"/>
      <c r="DF12" s="594"/>
      <c r="DG12" s="594"/>
      <c r="DH12" s="594"/>
      <c r="DI12" s="594"/>
      <c r="DJ12" s="594"/>
      <c r="DK12" s="594"/>
      <c r="DL12" s="594"/>
      <c r="DM12" s="594"/>
      <c r="DN12" s="594"/>
      <c r="DO12" s="594"/>
      <c r="DP12" s="595"/>
      <c r="DQ12" s="602">
        <v>902581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93230</v>
      </c>
      <c r="S13" s="594"/>
      <c r="T13" s="594"/>
      <c r="U13" s="594"/>
      <c r="V13" s="594"/>
      <c r="W13" s="594"/>
      <c r="X13" s="594"/>
      <c r="Y13" s="595"/>
      <c r="Z13" s="596">
        <v>0.2</v>
      </c>
      <c r="AA13" s="596"/>
      <c r="AB13" s="596"/>
      <c r="AC13" s="596"/>
      <c r="AD13" s="597">
        <v>93230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5439580</v>
      </c>
      <c r="BH13" s="594"/>
      <c r="BI13" s="594"/>
      <c r="BJ13" s="594"/>
      <c r="BK13" s="594"/>
      <c r="BL13" s="594"/>
      <c r="BM13" s="594"/>
      <c r="BN13" s="595"/>
      <c r="BO13" s="596">
        <v>49</v>
      </c>
      <c r="BP13" s="596"/>
      <c r="BQ13" s="596"/>
      <c r="BR13" s="596"/>
      <c r="BS13" s="602">
        <v>181452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5202122</v>
      </c>
      <c r="CS13" s="594"/>
      <c r="CT13" s="594"/>
      <c r="CU13" s="594"/>
      <c r="CV13" s="594"/>
      <c r="CW13" s="594"/>
      <c r="CX13" s="594"/>
      <c r="CY13" s="595"/>
      <c r="CZ13" s="596">
        <v>10.8</v>
      </c>
      <c r="DA13" s="596"/>
      <c r="DB13" s="596"/>
      <c r="DC13" s="596"/>
      <c r="DD13" s="602">
        <v>2184248</v>
      </c>
      <c r="DE13" s="594"/>
      <c r="DF13" s="594"/>
      <c r="DG13" s="594"/>
      <c r="DH13" s="594"/>
      <c r="DI13" s="594"/>
      <c r="DJ13" s="594"/>
      <c r="DK13" s="594"/>
      <c r="DL13" s="594"/>
      <c r="DM13" s="594"/>
      <c r="DN13" s="594"/>
      <c r="DO13" s="594"/>
      <c r="DP13" s="595"/>
      <c r="DQ13" s="602">
        <v>3127040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253969</v>
      </c>
      <c r="BH14" s="594"/>
      <c r="BI14" s="594"/>
      <c r="BJ14" s="594"/>
      <c r="BK14" s="594"/>
      <c r="BL14" s="594"/>
      <c r="BM14" s="594"/>
      <c r="BN14" s="595"/>
      <c r="BO14" s="596">
        <v>2.2999999999999998</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2175007</v>
      </c>
      <c r="CS14" s="594"/>
      <c r="CT14" s="594"/>
      <c r="CU14" s="594"/>
      <c r="CV14" s="594"/>
      <c r="CW14" s="594"/>
      <c r="CX14" s="594"/>
      <c r="CY14" s="595"/>
      <c r="CZ14" s="596">
        <v>4.5</v>
      </c>
      <c r="DA14" s="596"/>
      <c r="DB14" s="596"/>
      <c r="DC14" s="596"/>
      <c r="DD14" s="602">
        <v>729181</v>
      </c>
      <c r="DE14" s="594"/>
      <c r="DF14" s="594"/>
      <c r="DG14" s="594"/>
      <c r="DH14" s="594"/>
      <c r="DI14" s="594"/>
      <c r="DJ14" s="594"/>
      <c r="DK14" s="594"/>
      <c r="DL14" s="594"/>
      <c r="DM14" s="594"/>
      <c r="DN14" s="594"/>
      <c r="DO14" s="594"/>
      <c r="DP14" s="595"/>
      <c r="DQ14" s="602">
        <v>1439565</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33395</v>
      </c>
      <c r="S15" s="594"/>
      <c r="T15" s="594"/>
      <c r="U15" s="594"/>
      <c r="V15" s="594"/>
      <c r="W15" s="594"/>
      <c r="X15" s="594"/>
      <c r="Y15" s="595"/>
      <c r="Z15" s="596">
        <v>0.1</v>
      </c>
      <c r="AA15" s="596"/>
      <c r="AB15" s="596"/>
      <c r="AC15" s="596"/>
      <c r="AD15" s="597">
        <v>33395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702382</v>
      </c>
      <c r="BH15" s="594"/>
      <c r="BI15" s="594"/>
      <c r="BJ15" s="594"/>
      <c r="BK15" s="594"/>
      <c r="BL15" s="594"/>
      <c r="BM15" s="594"/>
      <c r="BN15" s="595"/>
      <c r="BO15" s="596">
        <v>6.3</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4508733</v>
      </c>
      <c r="CS15" s="594"/>
      <c r="CT15" s="594"/>
      <c r="CU15" s="594"/>
      <c r="CV15" s="594"/>
      <c r="CW15" s="594"/>
      <c r="CX15" s="594"/>
      <c r="CY15" s="595"/>
      <c r="CZ15" s="596">
        <v>9.3000000000000007</v>
      </c>
      <c r="DA15" s="596"/>
      <c r="DB15" s="596"/>
      <c r="DC15" s="596"/>
      <c r="DD15" s="602">
        <v>998036</v>
      </c>
      <c r="DE15" s="594"/>
      <c r="DF15" s="594"/>
      <c r="DG15" s="594"/>
      <c r="DH15" s="594"/>
      <c r="DI15" s="594"/>
      <c r="DJ15" s="594"/>
      <c r="DK15" s="594"/>
      <c r="DL15" s="594"/>
      <c r="DM15" s="594"/>
      <c r="DN15" s="594"/>
      <c r="DO15" s="594"/>
      <c r="DP15" s="595"/>
      <c r="DQ15" s="602">
        <v>3670989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18006625</v>
      </c>
      <c r="S16" s="594"/>
      <c r="T16" s="594"/>
      <c r="U16" s="594"/>
      <c r="V16" s="594"/>
      <c r="W16" s="594"/>
      <c r="X16" s="594"/>
      <c r="Y16" s="595"/>
      <c r="Z16" s="596">
        <v>35.700000000000003</v>
      </c>
      <c r="AA16" s="596"/>
      <c r="AB16" s="596"/>
      <c r="AC16" s="596"/>
      <c r="AD16" s="597">
        <v>14279364</v>
      </c>
      <c r="AE16" s="597"/>
      <c r="AF16" s="597"/>
      <c r="AG16" s="597"/>
      <c r="AH16" s="597"/>
      <c r="AI16" s="597"/>
      <c r="AJ16" s="597"/>
      <c r="AK16" s="597"/>
      <c r="AL16" s="598">
        <v>51.8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324079</v>
      </c>
      <c r="CS16" s="594"/>
      <c r="CT16" s="594"/>
      <c r="CU16" s="594"/>
      <c r="CV16" s="594"/>
      <c r="CW16" s="594"/>
      <c r="CX16" s="594"/>
      <c r="CY16" s="595"/>
      <c r="CZ16" s="596">
        <v>0.7</v>
      </c>
      <c r="DA16" s="596"/>
      <c r="DB16" s="596"/>
      <c r="DC16" s="596"/>
      <c r="DD16" s="602" t="s">
        <v>112</v>
      </c>
      <c r="DE16" s="594"/>
      <c r="DF16" s="594"/>
      <c r="DG16" s="594"/>
      <c r="DH16" s="594"/>
      <c r="DI16" s="594"/>
      <c r="DJ16" s="594"/>
      <c r="DK16" s="594"/>
      <c r="DL16" s="594"/>
      <c r="DM16" s="594"/>
      <c r="DN16" s="594"/>
      <c r="DO16" s="594"/>
      <c r="DP16" s="595"/>
      <c r="DQ16" s="602">
        <v>35999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14279364</v>
      </c>
      <c r="S17" s="594"/>
      <c r="T17" s="594"/>
      <c r="U17" s="594"/>
      <c r="V17" s="594"/>
      <c r="W17" s="594"/>
      <c r="X17" s="594"/>
      <c r="Y17" s="595"/>
      <c r="Z17" s="596">
        <v>28.3</v>
      </c>
      <c r="AA17" s="596"/>
      <c r="AB17" s="596"/>
      <c r="AC17" s="596"/>
      <c r="AD17" s="597">
        <v>14279364</v>
      </c>
      <c r="AE17" s="597"/>
      <c r="AF17" s="597"/>
      <c r="AG17" s="597"/>
      <c r="AH17" s="597"/>
      <c r="AI17" s="597"/>
      <c r="AJ17" s="597"/>
      <c r="AK17" s="597"/>
      <c r="AL17" s="598">
        <v>51.8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5813266</v>
      </c>
      <c r="CS17" s="594"/>
      <c r="CT17" s="594"/>
      <c r="CU17" s="594"/>
      <c r="CV17" s="594"/>
      <c r="CW17" s="594"/>
      <c r="CX17" s="594"/>
      <c r="CY17" s="595"/>
      <c r="CZ17" s="596">
        <v>12</v>
      </c>
      <c r="DA17" s="596"/>
      <c r="DB17" s="596"/>
      <c r="DC17" s="596"/>
      <c r="DD17" s="602" t="s">
        <v>112</v>
      </c>
      <c r="DE17" s="594"/>
      <c r="DF17" s="594"/>
      <c r="DG17" s="594"/>
      <c r="DH17" s="594"/>
      <c r="DI17" s="594"/>
      <c r="DJ17" s="594"/>
      <c r="DK17" s="594"/>
      <c r="DL17" s="594"/>
      <c r="DM17" s="594"/>
      <c r="DN17" s="594"/>
      <c r="DO17" s="594"/>
      <c r="DP17" s="595"/>
      <c r="DQ17" s="602">
        <v>5616377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1254604</v>
      </c>
      <c r="S18" s="594"/>
      <c r="T18" s="594"/>
      <c r="U18" s="594"/>
      <c r="V18" s="594"/>
      <c r="W18" s="594"/>
      <c r="X18" s="594"/>
      <c r="Y18" s="595"/>
      <c r="Z18" s="596">
        <v>2.5</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223741</v>
      </c>
      <c r="CS18" s="594"/>
      <c r="CT18" s="594"/>
      <c r="CU18" s="594"/>
      <c r="CV18" s="594"/>
      <c r="CW18" s="594"/>
      <c r="CX18" s="594"/>
      <c r="CY18" s="595"/>
      <c r="CZ18" s="596">
        <v>0.5</v>
      </c>
      <c r="DA18" s="596"/>
      <c r="DB18" s="596"/>
      <c r="DC18" s="596"/>
      <c r="DD18" s="602">
        <v>223741</v>
      </c>
      <c r="DE18" s="594"/>
      <c r="DF18" s="594"/>
      <c r="DG18" s="594"/>
      <c r="DH18" s="594"/>
      <c r="DI18" s="594"/>
      <c r="DJ18" s="594"/>
      <c r="DK18" s="594"/>
      <c r="DL18" s="594"/>
      <c r="DM18" s="594"/>
      <c r="DN18" s="594"/>
      <c r="DO18" s="594"/>
      <c r="DP18" s="595"/>
      <c r="DQ18" s="602">
        <v>223741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2472657</v>
      </c>
      <c r="S19" s="594"/>
      <c r="T19" s="594"/>
      <c r="U19" s="594"/>
      <c r="V19" s="594"/>
      <c r="W19" s="594"/>
      <c r="X19" s="594"/>
      <c r="Y19" s="595"/>
      <c r="Z19" s="596">
        <v>4.9000000000000004</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115162</v>
      </c>
      <c r="BH19" s="594"/>
      <c r="BI19" s="594"/>
      <c r="BJ19" s="594"/>
      <c r="BK19" s="594"/>
      <c r="BL19" s="594"/>
      <c r="BM19" s="594"/>
      <c r="BN19" s="595"/>
      <c r="BO19" s="596">
        <v>1</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31222206</v>
      </c>
      <c r="S20" s="594"/>
      <c r="T20" s="594"/>
      <c r="U20" s="594"/>
      <c r="V20" s="594"/>
      <c r="W20" s="594"/>
      <c r="X20" s="594"/>
      <c r="Y20" s="595"/>
      <c r="Z20" s="596">
        <v>61.9</v>
      </c>
      <c r="AA20" s="596"/>
      <c r="AB20" s="596"/>
      <c r="AC20" s="596"/>
      <c r="AD20" s="597">
        <v>27494945</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115162</v>
      </c>
      <c r="BH20" s="594"/>
      <c r="BI20" s="594"/>
      <c r="BJ20" s="594"/>
      <c r="BK20" s="594"/>
      <c r="BL20" s="594"/>
      <c r="BM20" s="594"/>
      <c r="BN20" s="595"/>
      <c r="BO20" s="596">
        <v>1</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48362801</v>
      </c>
      <c r="CS20" s="594"/>
      <c r="CT20" s="594"/>
      <c r="CU20" s="594"/>
      <c r="CV20" s="594"/>
      <c r="CW20" s="594"/>
      <c r="CX20" s="594"/>
      <c r="CY20" s="595"/>
      <c r="CZ20" s="596">
        <v>100</v>
      </c>
      <c r="DA20" s="596"/>
      <c r="DB20" s="596"/>
      <c r="DC20" s="596"/>
      <c r="DD20" s="602">
        <v>5143173</v>
      </c>
      <c r="DE20" s="594"/>
      <c r="DF20" s="594"/>
      <c r="DG20" s="594"/>
      <c r="DH20" s="594"/>
      <c r="DI20" s="594"/>
      <c r="DJ20" s="594"/>
      <c r="DK20" s="594"/>
      <c r="DL20" s="594"/>
      <c r="DM20" s="594"/>
      <c r="DN20" s="594"/>
      <c r="DO20" s="594"/>
      <c r="DP20" s="595"/>
      <c r="DQ20" s="602">
        <v>33831899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14084</v>
      </c>
      <c r="S21" s="594"/>
      <c r="T21" s="594"/>
      <c r="U21" s="594"/>
      <c r="V21" s="594"/>
      <c r="W21" s="594"/>
      <c r="X21" s="594"/>
      <c r="Y21" s="595"/>
      <c r="Z21" s="596">
        <v>0</v>
      </c>
      <c r="AA21" s="596"/>
      <c r="AB21" s="596"/>
      <c r="AC21" s="596"/>
      <c r="AD21" s="597">
        <v>14084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115162</v>
      </c>
      <c r="BH21" s="594"/>
      <c r="BI21" s="594"/>
      <c r="BJ21" s="594"/>
      <c r="BK21" s="594"/>
      <c r="BL21" s="594"/>
      <c r="BM21" s="594"/>
      <c r="BN21" s="595"/>
      <c r="BO21" s="596">
        <v>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464157</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684347</v>
      </c>
      <c r="S23" s="594"/>
      <c r="T23" s="594"/>
      <c r="U23" s="594"/>
      <c r="V23" s="594"/>
      <c r="W23" s="594"/>
      <c r="X23" s="594"/>
      <c r="Y23" s="595"/>
      <c r="Z23" s="596">
        <v>1.4</v>
      </c>
      <c r="AA23" s="596"/>
      <c r="AB23" s="596"/>
      <c r="AC23" s="596"/>
      <c r="AD23" s="597">
        <v>61285</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271815</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21512827</v>
      </c>
      <c r="CS24" s="583"/>
      <c r="CT24" s="583"/>
      <c r="CU24" s="583"/>
      <c r="CV24" s="583"/>
      <c r="CW24" s="583"/>
      <c r="CX24" s="583"/>
      <c r="CY24" s="584"/>
      <c r="CZ24" s="620">
        <v>44.5</v>
      </c>
      <c r="DA24" s="621"/>
      <c r="DB24" s="621"/>
      <c r="DC24" s="622"/>
      <c r="DD24" s="619">
        <v>15407507</v>
      </c>
      <c r="DE24" s="583"/>
      <c r="DF24" s="583"/>
      <c r="DG24" s="583"/>
      <c r="DH24" s="583"/>
      <c r="DI24" s="583"/>
      <c r="DJ24" s="583"/>
      <c r="DK24" s="584"/>
      <c r="DL24" s="619">
        <v>15360068</v>
      </c>
      <c r="DM24" s="583"/>
      <c r="DN24" s="583"/>
      <c r="DO24" s="583"/>
      <c r="DP24" s="583"/>
      <c r="DQ24" s="583"/>
      <c r="DR24" s="583"/>
      <c r="DS24" s="583"/>
      <c r="DT24" s="583"/>
      <c r="DU24" s="583"/>
      <c r="DV24" s="584"/>
      <c r="DW24" s="587">
        <v>52.2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5576278</v>
      </c>
      <c r="S25" s="594"/>
      <c r="T25" s="594"/>
      <c r="U25" s="594"/>
      <c r="V25" s="594"/>
      <c r="W25" s="594"/>
      <c r="X25" s="594"/>
      <c r="Y25" s="595"/>
      <c r="Z25" s="596">
        <v>11.1</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7736941</v>
      </c>
      <c r="CS25" s="625"/>
      <c r="CT25" s="625"/>
      <c r="CU25" s="625"/>
      <c r="CV25" s="625"/>
      <c r="CW25" s="625"/>
      <c r="CX25" s="625"/>
      <c r="CY25" s="626"/>
      <c r="CZ25" s="627">
        <v>16</v>
      </c>
      <c r="DA25" s="628"/>
      <c r="DB25" s="628"/>
      <c r="DC25" s="629"/>
      <c r="DD25" s="602">
        <v>7297018</v>
      </c>
      <c r="DE25" s="625"/>
      <c r="DF25" s="625"/>
      <c r="DG25" s="625"/>
      <c r="DH25" s="625"/>
      <c r="DI25" s="625"/>
      <c r="DJ25" s="625"/>
      <c r="DK25" s="626"/>
      <c r="DL25" s="602">
        <v>7251114</v>
      </c>
      <c r="DM25" s="625"/>
      <c r="DN25" s="625"/>
      <c r="DO25" s="625"/>
      <c r="DP25" s="625"/>
      <c r="DQ25" s="625"/>
      <c r="DR25" s="625"/>
      <c r="DS25" s="625"/>
      <c r="DT25" s="625"/>
      <c r="DU25" s="625"/>
      <c r="DV25" s="626"/>
      <c r="DW25" s="598">
        <v>24.6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4931287</v>
      </c>
      <c r="CS26" s="594"/>
      <c r="CT26" s="594"/>
      <c r="CU26" s="594"/>
      <c r="CV26" s="594"/>
      <c r="CW26" s="594"/>
      <c r="CX26" s="594"/>
      <c r="CY26" s="595"/>
      <c r="CZ26" s="627">
        <v>10.199999999999999</v>
      </c>
      <c r="DA26" s="628"/>
      <c r="DB26" s="628"/>
      <c r="DC26" s="629"/>
      <c r="DD26" s="602">
        <v>4617004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3416800</v>
      </c>
      <c r="S27" s="594"/>
      <c r="T27" s="594"/>
      <c r="U27" s="594"/>
      <c r="V27" s="594"/>
      <c r="W27" s="594"/>
      <c r="X27" s="594"/>
      <c r="Y27" s="595"/>
      <c r="Z27" s="596">
        <v>6.8</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11094888</v>
      </c>
      <c r="BH27" s="594"/>
      <c r="BI27" s="594"/>
      <c r="BJ27" s="594"/>
      <c r="BK27" s="594"/>
      <c r="BL27" s="594"/>
      <c r="BM27" s="594"/>
      <c r="BN27" s="595"/>
      <c r="BO27" s="596">
        <v>100</v>
      </c>
      <c r="BP27" s="596"/>
      <c r="BQ27" s="596"/>
      <c r="BR27" s="596"/>
      <c r="BS27" s="602">
        <v>312661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7962833</v>
      </c>
      <c r="CS27" s="625"/>
      <c r="CT27" s="625"/>
      <c r="CU27" s="625"/>
      <c r="CV27" s="625"/>
      <c r="CW27" s="625"/>
      <c r="CX27" s="625"/>
      <c r="CY27" s="626"/>
      <c r="CZ27" s="627">
        <v>16.5</v>
      </c>
      <c r="DA27" s="628"/>
      <c r="DB27" s="628"/>
      <c r="DC27" s="629"/>
      <c r="DD27" s="602">
        <v>2494325</v>
      </c>
      <c r="DE27" s="625"/>
      <c r="DF27" s="625"/>
      <c r="DG27" s="625"/>
      <c r="DH27" s="625"/>
      <c r="DI27" s="625"/>
      <c r="DJ27" s="625"/>
      <c r="DK27" s="626"/>
      <c r="DL27" s="602">
        <v>2492790</v>
      </c>
      <c r="DM27" s="625"/>
      <c r="DN27" s="625"/>
      <c r="DO27" s="625"/>
      <c r="DP27" s="625"/>
      <c r="DQ27" s="625"/>
      <c r="DR27" s="625"/>
      <c r="DS27" s="625"/>
      <c r="DT27" s="625"/>
      <c r="DU27" s="625"/>
      <c r="DV27" s="626"/>
      <c r="DW27" s="598">
        <v>8.5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278682</v>
      </c>
      <c r="S28" s="594"/>
      <c r="T28" s="594"/>
      <c r="U28" s="594"/>
      <c r="V28" s="594"/>
      <c r="W28" s="594"/>
      <c r="X28" s="594"/>
      <c r="Y28" s="595"/>
      <c r="Z28" s="596">
        <v>0.6</v>
      </c>
      <c r="AA28" s="596"/>
      <c r="AB28" s="596"/>
      <c r="AC28" s="596"/>
      <c r="AD28" s="597">
        <v>19027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5813053</v>
      </c>
      <c r="CS28" s="594"/>
      <c r="CT28" s="594"/>
      <c r="CU28" s="594"/>
      <c r="CV28" s="594"/>
      <c r="CW28" s="594"/>
      <c r="CX28" s="594"/>
      <c r="CY28" s="595"/>
      <c r="CZ28" s="627">
        <v>12</v>
      </c>
      <c r="DA28" s="628"/>
      <c r="DB28" s="628"/>
      <c r="DC28" s="629"/>
      <c r="DD28" s="602">
        <v>5616164</v>
      </c>
      <c r="DE28" s="594"/>
      <c r="DF28" s="594"/>
      <c r="DG28" s="594"/>
      <c r="DH28" s="594"/>
      <c r="DI28" s="594"/>
      <c r="DJ28" s="594"/>
      <c r="DK28" s="595"/>
      <c r="DL28" s="602">
        <v>5616164</v>
      </c>
      <c r="DM28" s="594"/>
      <c r="DN28" s="594"/>
      <c r="DO28" s="594"/>
      <c r="DP28" s="594"/>
      <c r="DQ28" s="594"/>
      <c r="DR28" s="594"/>
      <c r="DS28" s="594"/>
      <c r="DT28" s="594"/>
      <c r="DU28" s="594"/>
      <c r="DV28" s="595"/>
      <c r="DW28" s="598">
        <v>19.100000000000001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25820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5813053</v>
      </c>
      <c r="CS29" s="625"/>
      <c r="CT29" s="625"/>
      <c r="CU29" s="625"/>
      <c r="CV29" s="625"/>
      <c r="CW29" s="625"/>
      <c r="CX29" s="625"/>
      <c r="CY29" s="626"/>
      <c r="CZ29" s="627">
        <v>12</v>
      </c>
      <c r="DA29" s="628"/>
      <c r="DB29" s="628"/>
      <c r="DC29" s="629"/>
      <c r="DD29" s="602">
        <v>5616164</v>
      </c>
      <c r="DE29" s="625"/>
      <c r="DF29" s="625"/>
      <c r="DG29" s="625"/>
      <c r="DH29" s="625"/>
      <c r="DI29" s="625"/>
      <c r="DJ29" s="625"/>
      <c r="DK29" s="626"/>
      <c r="DL29" s="602">
        <v>5616164</v>
      </c>
      <c r="DM29" s="625"/>
      <c r="DN29" s="625"/>
      <c r="DO29" s="625"/>
      <c r="DP29" s="625"/>
      <c r="DQ29" s="625"/>
      <c r="DR29" s="625"/>
      <c r="DS29" s="625"/>
      <c r="DT29" s="625"/>
      <c r="DU29" s="625"/>
      <c r="DV29" s="626"/>
      <c r="DW29" s="598">
        <v>19.100000000000001</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641955</v>
      </c>
      <c r="S30" s="594"/>
      <c r="T30" s="594"/>
      <c r="U30" s="594"/>
      <c r="V30" s="594"/>
      <c r="W30" s="594"/>
      <c r="X30" s="594"/>
      <c r="Y30" s="595"/>
      <c r="Z30" s="596">
        <v>1.3</v>
      </c>
      <c r="AA30" s="596"/>
      <c r="AB30" s="596"/>
      <c r="AC30" s="596"/>
      <c r="AD30" s="597" t="s">
        <v>112</v>
      </c>
      <c r="AE30" s="597"/>
      <c r="AF30" s="597"/>
      <c r="AG30" s="597"/>
      <c r="AH30" s="597"/>
      <c r="AI30" s="597"/>
      <c r="AJ30" s="597"/>
      <c r="AK30" s="597"/>
      <c r="AL30" s="598" t="s">
        <v>112</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98.3</v>
      </c>
      <c r="BH30" s="652"/>
      <c r="BI30" s="652"/>
      <c r="BJ30" s="652"/>
      <c r="BK30" s="652"/>
      <c r="BL30" s="652"/>
      <c r="BM30" s="588">
        <v>94.4</v>
      </c>
      <c r="BN30" s="652"/>
      <c r="BO30" s="652"/>
      <c r="BP30" s="652"/>
      <c r="BQ30" s="653"/>
      <c r="BR30" s="651">
        <v>98.3</v>
      </c>
      <c r="BS30" s="652"/>
      <c r="BT30" s="652"/>
      <c r="BU30" s="652"/>
      <c r="BV30" s="652"/>
      <c r="BW30" s="652"/>
      <c r="BX30" s="588">
        <v>93.6</v>
      </c>
      <c r="BY30" s="652"/>
      <c r="BZ30" s="652"/>
      <c r="CA30" s="652"/>
      <c r="CB30" s="653"/>
      <c r="CD30" s="656"/>
      <c r="CE30" s="657"/>
      <c r="CF30" s="607" t="s">
        <v>290</v>
      </c>
      <c r="CG30" s="608"/>
      <c r="CH30" s="608"/>
      <c r="CI30" s="608"/>
      <c r="CJ30" s="608"/>
      <c r="CK30" s="608"/>
      <c r="CL30" s="608"/>
      <c r="CM30" s="608"/>
      <c r="CN30" s="608"/>
      <c r="CO30" s="608"/>
      <c r="CP30" s="608"/>
      <c r="CQ30" s="609"/>
      <c r="CR30" s="593">
        <v>5245446</v>
      </c>
      <c r="CS30" s="594"/>
      <c r="CT30" s="594"/>
      <c r="CU30" s="594"/>
      <c r="CV30" s="594"/>
      <c r="CW30" s="594"/>
      <c r="CX30" s="594"/>
      <c r="CY30" s="595"/>
      <c r="CZ30" s="627">
        <v>10.8</v>
      </c>
      <c r="DA30" s="628"/>
      <c r="DB30" s="628"/>
      <c r="DC30" s="629"/>
      <c r="DD30" s="602">
        <v>5063943</v>
      </c>
      <c r="DE30" s="594"/>
      <c r="DF30" s="594"/>
      <c r="DG30" s="594"/>
      <c r="DH30" s="594"/>
      <c r="DI30" s="594"/>
      <c r="DJ30" s="594"/>
      <c r="DK30" s="595"/>
      <c r="DL30" s="602">
        <v>5063943</v>
      </c>
      <c r="DM30" s="594"/>
      <c r="DN30" s="594"/>
      <c r="DO30" s="594"/>
      <c r="DP30" s="594"/>
      <c r="DQ30" s="594"/>
      <c r="DR30" s="594"/>
      <c r="DS30" s="594"/>
      <c r="DT30" s="594"/>
      <c r="DU30" s="594"/>
      <c r="DV30" s="595"/>
      <c r="DW30" s="598">
        <v>17.2</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2090441</v>
      </c>
      <c r="S31" s="594"/>
      <c r="T31" s="594"/>
      <c r="U31" s="594"/>
      <c r="V31" s="594"/>
      <c r="W31" s="594"/>
      <c r="X31" s="594"/>
      <c r="Y31" s="595"/>
      <c r="Z31" s="596">
        <v>4.0999999999999996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98.8</v>
      </c>
      <c r="BH31" s="625"/>
      <c r="BI31" s="625"/>
      <c r="BJ31" s="625"/>
      <c r="BK31" s="625"/>
      <c r="BL31" s="625"/>
      <c r="BM31" s="599">
        <v>95.7</v>
      </c>
      <c r="BN31" s="649"/>
      <c r="BO31" s="649"/>
      <c r="BP31" s="649"/>
      <c r="BQ31" s="650"/>
      <c r="BR31" s="648">
        <v>98.7</v>
      </c>
      <c r="BS31" s="625"/>
      <c r="BT31" s="625"/>
      <c r="BU31" s="625"/>
      <c r="BV31" s="625"/>
      <c r="BW31" s="625"/>
      <c r="BX31" s="599">
        <v>94.8</v>
      </c>
      <c r="BY31" s="649"/>
      <c r="BZ31" s="649"/>
      <c r="CA31" s="649"/>
      <c r="CB31" s="650"/>
      <c r="CD31" s="656"/>
      <c r="CE31" s="657"/>
      <c r="CF31" s="607" t="s">
        <v>294</v>
      </c>
      <c r="CG31" s="608"/>
      <c r="CH31" s="608"/>
      <c r="CI31" s="608"/>
      <c r="CJ31" s="608"/>
      <c r="CK31" s="608"/>
      <c r="CL31" s="608"/>
      <c r="CM31" s="608"/>
      <c r="CN31" s="608"/>
      <c r="CO31" s="608"/>
      <c r="CP31" s="608"/>
      <c r="CQ31" s="609"/>
      <c r="CR31" s="593">
        <v>567607</v>
      </c>
      <c r="CS31" s="625"/>
      <c r="CT31" s="625"/>
      <c r="CU31" s="625"/>
      <c r="CV31" s="625"/>
      <c r="CW31" s="625"/>
      <c r="CX31" s="625"/>
      <c r="CY31" s="626"/>
      <c r="CZ31" s="627">
        <v>1.2</v>
      </c>
      <c r="DA31" s="628"/>
      <c r="DB31" s="628"/>
      <c r="DC31" s="629"/>
      <c r="DD31" s="602">
        <v>552221</v>
      </c>
      <c r="DE31" s="625"/>
      <c r="DF31" s="625"/>
      <c r="DG31" s="625"/>
      <c r="DH31" s="625"/>
      <c r="DI31" s="625"/>
      <c r="DJ31" s="625"/>
      <c r="DK31" s="626"/>
      <c r="DL31" s="602">
        <v>552221</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1320402</v>
      </c>
      <c r="S32" s="594"/>
      <c r="T32" s="594"/>
      <c r="U32" s="594"/>
      <c r="V32" s="594"/>
      <c r="W32" s="594"/>
      <c r="X32" s="594"/>
      <c r="Y32" s="595"/>
      <c r="Z32" s="596">
        <v>2.6</v>
      </c>
      <c r="AA32" s="596"/>
      <c r="AB32" s="596"/>
      <c r="AC32" s="596"/>
      <c r="AD32" s="597">
        <v>1353</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97.7</v>
      </c>
      <c r="BH32" s="661"/>
      <c r="BI32" s="661"/>
      <c r="BJ32" s="661"/>
      <c r="BK32" s="661"/>
      <c r="BL32" s="661"/>
      <c r="BM32" s="662">
        <v>92.4</v>
      </c>
      <c r="BN32" s="661"/>
      <c r="BO32" s="661"/>
      <c r="BP32" s="661"/>
      <c r="BQ32" s="663"/>
      <c r="BR32" s="660">
        <v>97.7</v>
      </c>
      <c r="BS32" s="661"/>
      <c r="BT32" s="661"/>
      <c r="BU32" s="661"/>
      <c r="BV32" s="661"/>
      <c r="BW32" s="661"/>
      <c r="BX32" s="662">
        <v>91.6</v>
      </c>
      <c r="BY32" s="661"/>
      <c r="BZ32" s="661"/>
      <c r="CA32" s="661"/>
      <c r="CB32" s="663"/>
      <c r="CD32" s="658"/>
      <c r="CE32" s="659"/>
      <c r="CF32" s="607" t="s">
        <v>297</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4436400</v>
      </c>
      <c r="S33" s="594"/>
      <c r="T33" s="594"/>
      <c r="U33" s="594"/>
      <c r="V33" s="594"/>
      <c r="W33" s="594"/>
      <c r="X33" s="594"/>
      <c r="Y33" s="595"/>
      <c r="Z33" s="596">
        <v>8.8000000000000007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21382722</v>
      </c>
      <c r="CS33" s="625"/>
      <c r="CT33" s="625"/>
      <c r="CU33" s="625"/>
      <c r="CV33" s="625"/>
      <c r="CW33" s="625"/>
      <c r="CX33" s="625"/>
      <c r="CY33" s="626"/>
      <c r="CZ33" s="627">
        <v>44.2</v>
      </c>
      <c r="DA33" s="628"/>
      <c r="DB33" s="628"/>
      <c r="DC33" s="629"/>
      <c r="DD33" s="602">
        <v>17134775</v>
      </c>
      <c r="DE33" s="625"/>
      <c r="DF33" s="625"/>
      <c r="DG33" s="625"/>
      <c r="DH33" s="625"/>
      <c r="DI33" s="625"/>
      <c r="DJ33" s="625"/>
      <c r="DK33" s="626"/>
      <c r="DL33" s="602">
        <v>9971341</v>
      </c>
      <c r="DM33" s="625"/>
      <c r="DN33" s="625"/>
      <c r="DO33" s="625"/>
      <c r="DP33" s="625"/>
      <c r="DQ33" s="625"/>
      <c r="DR33" s="625"/>
      <c r="DS33" s="625"/>
      <c r="DT33" s="625"/>
      <c r="DU33" s="625"/>
      <c r="DV33" s="626"/>
      <c r="DW33" s="598">
        <v>33.9</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5777910</v>
      </c>
      <c r="CS34" s="594"/>
      <c r="CT34" s="594"/>
      <c r="CU34" s="594"/>
      <c r="CV34" s="594"/>
      <c r="CW34" s="594"/>
      <c r="CX34" s="594"/>
      <c r="CY34" s="595"/>
      <c r="CZ34" s="627">
        <v>11.9</v>
      </c>
      <c r="DA34" s="628"/>
      <c r="DB34" s="628"/>
      <c r="DC34" s="629"/>
      <c r="DD34" s="602">
        <v>4608257</v>
      </c>
      <c r="DE34" s="594"/>
      <c r="DF34" s="594"/>
      <c r="DG34" s="594"/>
      <c r="DH34" s="594"/>
      <c r="DI34" s="594"/>
      <c r="DJ34" s="594"/>
      <c r="DK34" s="595"/>
      <c r="DL34" s="602">
        <v>4319931</v>
      </c>
      <c r="DM34" s="594"/>
      <c r="DN34" s="594"/>
      <c r="DO34" s="594"/>
      <c r="DP34" s="594"/>
      <c r="DQ34" s="594"/>
      <c r="DR34" s="594"/>
      <c r="DS34" s="594"/>
      <c r="DT34" s="594"/>
      <c r="DU34" s="594"/>
      <c r="DV34" s="595"/>
      <c r="DW34" s="598">
        <v>14.7</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1861900</v>
      </c>
      <c r="S35" s="594"/>
      <c r="T35" s="594"/>
      <c r="U35" s="594"/>
      <c r="V35" s="594"/>
      <c r="W35" s="594"/>
      <c r="X35" s="594"/>
      <c r="Y35" s="595"/>
      <c r="Z35" s="596">
        <v>3.7</v>
      </c>
      <c r="AA35" s="596"/>
      <c r="AB35" s="596"/>
      <c r="AC35" s="596"/>
      <c r="AD35" s="597" t="s">
        <v>112</v>
      </c>
      <c r="AE35" s="597"/>
      <c r="AF35" s="597"/>
      <c r="AG35" s="597"/>
      <c r="AH35" s="597"/>
      <c r="AI35" s="597"/>
      <c r="AJ35" s="597"/>
      <c r="AK35" s="597"/>
      <c r="AL35" s="598" t="s">
        <v>112</v>
      </c>
      <c r="AM35" s="599"/>
      <c r="AN35" s="599"/>
      <c r="AO35" s="600"/>
      <c r="AP35" s="186"/>
      <c r="AQ35" s="604" t="s">
        <v>305</v>
      </c>
      <c r="AR35" s="605"/>
      <c r="AS35" s="605"/>
      <c r="AT35" s="605"/>
      <c r="AU35" s="605"/>
      <c r="AV35" s="605"/>
      <c r="AW35" s="605"/>
      <c r="AX35" s="605"/>
      <c r="AY35" s="606"/>
      <c r="AZ35" s="582">
        <v>5840313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488698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1131198</v>
      </c>
      <c r="CS35" s="625"/>
      <c r="CT35" s="625"/>
      <c r="CU35" s="625"/>
      <c r="CV35" s="625"/>
      <c r="CW35" s="625"/>
      <c r="CX35" s="625"/>
      <c r="CY35" s="626"/>
      <c r="CZ35" s="627">
        <v>2.2999999999999998</v>
      </c>
      <c r="DA35" s="628"/>
      <c r="DB35" s="628"/>
      <c r="DC35" s="629"/>
      <c r="DD35" s="602">
        <v>1004239</v>
      </c>
      <c r="DE35" s="625"/>
      <c r="DF35" s="625"/>
      <c r="DG35" s="625"/>
      <c r="DH35" s="625"/>
      <c r="DI35" s="625"/>
      <c r="DJ35" s="625"/>
      <c r="DK35" s="626"/>
      <c r="DL35" s="602">
        <v>916996</v>
      </c>
      <c r="DM35" s="625"/>
      <c r="DN35" s="625"/>
      <c r="DO35" s="625"/>
      <c r="DP35" s="625"/>
      <c r="DQ35" s="625"/>
      <c r="DR35" s="625"/>
      <c r="DS35" s="625"/>
      <c r="DT35" s="625"/>
      <c r="DU35" s="625"/>
      <c r="DV35" s="626"/>
      <c r="DW35" s="598">
        <v>3.1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50443387</v>
      </c>
      <c r="S36" s="666"/>
      <c r="T36" s="666"/>
      <c r="U36" s="666"/>
      <c r="V36" s="666"/>
      <c r="W36" s="666"/>
      <c r="X36" s="666"/>
      <c r="Y36" s="667"/>
      <c r="Z36" s="668">
        <v>100</v>
      </c>
      <c r="AA36" s="668"/>
      <c r="AB36" s="668"/>
      <c r="AC36" s="668"/>
      <c r="AD36" s="669">
        <v>27590694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2074447</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327381</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5386849</v>
      </c>
      <c r="CS36" s="594"/>
      <c r="CT36" s="594"/>
      <c r="CU36" s="594"/>
      <c r="CV36" s="594"/>
      <c r="CW36" s="594"/>
      <c r="CX36" s="594"/>
      <c r="CY36" s="595"/>
      <c r="CZ36" s="627">
        <v>11.1</v>
      </c>
      <c r="DA36" s="628"/>
      <c r="DB36" s="628"/>
      <c r="DC36" s="629"/>
      <c r="DD36" s="602">
        <v>4227688</v>
      </c>
      <c r="DE36" s="594"/>
      <c r="DF36" s="594"/>
      <c r="DG36" s="594"/>
      <c r="DH36" s="594"/>
      <c r="DI36" s="594"/>
      <c r="DJ36" s="594"/>
      <c r="DK36" s="595"/>
      <c r="DL36" s="602">
        <v>1397438</v>
      </c>
      <c r="DM36" s="594"/>
      <c r="DN36" s="594"/>
      <c r="DO36" s="594"/>
      <c r="DP36" s="594"/>
      <c r="DQ36" s="594"/>
      <c r="DR36" s="594"/>
      <c r="DS36" s="594"/>
      <c r="DT36" s="594"/>
      <c r="DU36" s="594"/>
      <c r="DV36" s="595"/>
      <c r="DW36" s="598">
        <v>4.7</v>
      </c>
      <c r="DX36" s="623"/>
      <c r="DY36" s="623"/>
      <c r="DZ36" s="623"/>
      <c r="EA36" s="623"/>
      <c r="EB36" s="623"/>
      <c r="EC36" s="624"/>
    </row>
    <row r="37" spans="2:133" ht="11.25" customHeight="1">
      <c r="AQ37" s="672" t="s">
        <v>312</v>
      </c>
      <c r="AR37" s="673"/>
      <c r="AS37" s="673"/>
      <c r="AT37" s="673"/>
      <c r="AU37" s="673"/>
      <c r="AV37" s="673"/>
      <c r="AW37" s="673"/>
      <c r="AX37" s="673"/>
      <c r="AY37" s="674"/>
      <c r="AZ37" s="593">
        <v>436964</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13817</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2276917</v>
      </c>
      <c r="CS37" s="625"/>
      <c r="CT37" s="625"/>
      <c r="CU37" s="625"/>
      <c r="CV37" s="625"/>
      <c r="CW37" s="625"/>
      <c r="CX37" s="625"/>
      <c r="CY37" s="626"/>
      <c r="CZ37" s="627">
        <v>4.7</v>
      </c>
      <c r="DA37" s="628"/>
      <c r="DB37" s="628"/>
      <c r="DC37" s="629"/>
      <c r="DD37" s="602">
        <v>2205832</v>
      </c>
      <c r="DE37" s="625"/>
      <c r="DF37" s="625"/>
      <c r="DG37" s="625"/>
      <c r="DH37" s="625"/>
      <c r="DI37" s="625"/>
      <c r="DJ37" s="625"/>
      <c r="DK37" s="626"/>
      <c r="DL37" s="602">
        <v>224577</v>
      </c>
      <c r="DM37" s="625"/>
      <c r="DN37" s="625"/>
      <c r="DO37" s="625"/>
      <c r="DP37" s="625"/>
      <c r="DQ37" s="625"/>
      <c r="DR37" s="625"/>
      <c r="DS37" s="625"/>
      <c r="DT37" s="625"/>
      <c r="DU37" s="625"/>
      <c r="DV37" s="626"/>
      <c r="DW37" s="598">
        <v>0.8</v>
      </c>
      <c r="DX37" s="623"/>
      <c r="DY37" s="623"/>
      <c r="DZ37" s="623"/>
      <c r="EA37" s="623"/>
      <c r="EB37" s="623"/>
      <c r="EC37" s="624"/>
    </row>
    <row r="38" spans="2:133" ht="11.25" customHeight="1">
      <c r="AQ38" s="672" t="s">
        <v>315</v>
      </c>
      <c r="AR38" s="673"/>
      <c r="AS38" s="673"/>
      <c r="AT38" s="673"/>
      <c r="AU38" s="673"/>
      <c r="AV38" s="673"/>
      <c r="AW38" s="673"/>
      <c r="AX38" s="673"/>
      <c r="AY38" s="674"/>
      <c r="AZ38" s="593">
        <v>39325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22870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5403349</v>
      </c>
      <c r="CS38" s="594"/>
      <c r="CT38" s="594"/>
      <c r="CU38" s="594"/>
      <c r="CV38" s="594"/>
      <c r="CW38" s="594"/>
      <c r="CX38" s="594"/>
      <c r="CY38" s="595"/>
      <c r="CZ38" s="627">
        <v>11.2</v>
      </c>
      <c r="DA38" s="628"/>
      <c r="DB38" s="628"/>
      <c r="DC38" s="629"/>
      <c r="DD38" s="602">
        <v>4938589</v>
      </c>
      <c r="DE38" s="594"/>
      <c r="DF38" s="594"/>
      <c r="DG38" s="594"/>
      <c r="DH38" s="594"/>
      <c r="DI38" s="594"/>
      <c r="DJ38" s="594"/>
      <c r="DK38" s="595"/>
      <c r="DL38" s="602">
        <v>3336976</v>
      </c>
      <c r="DM38" s="594"/>
      <c r="DN38" s="594"/>
      <c r="DO38" s="594"/>
      <c r="DP38" s="594"/>
      <c r="DQ38" s="594"/>
      <c r="DR38" s="594"/>
      <c r="DS38" s="594"/>
      <c r="DT38" s="594"/>
      <c r="DU38" s="594"/>
      <c r="DV38" s="595"/>
      <c r="DW38" s="598">
        <v>11.3</v>
      </c>
      <c r="DX38" s="623"/>
      <c r="DY38" s="623"/>
      <c r="DZ38" s="623"/>
      <c r="EA38" s="623"/>
      <c r="EB38" s="623"/>
      <c r="EC38" s="624"/>
    </row>
    <row r="39" spans="2:133" ht="11.25" customHeight="1">
      <c r="AQ39" s="672" t="s">
        <v>318</v>
      </c>
      <c r="AR39" s="673"/>
      <c r="AS39" s="673"/>
      <c r="AT39" s="673"/>
      <c r="AU39" s="673"/>
      <c r="AV39" s="673"/>
      <c r="AW39" s="673"/>
      <c r="AX39" s="673"/>
      <c r="AY39" s="674"/>
      <c r="AZ39" s="593">
        <v>25100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84</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2617234</v>
      </c>
      <c r="CS39" s="625"/>
      <c r="CT39" s="625"/>
      <c r="CU39" s="625"/>
      <c r="CV39" s="625"/>
      <c r="CW39" s="625"/>
      <c r="CX39" s="625"/>
      <c r="CY39" s="626"/>
      <c r="CZ39" s="627">
        <v>5.4</v>
      </c>
      <c r="DA39" s="628"/>
      <c r="DB39" s="628"/>
      <c r="DC39" s="629"/>
      <c r="DD39" s="602">
        <v>2189720</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683585</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1066182</v>
      </c>
      <c r="CS40" s="594"/>
      <c r="CT40" s="594"/>
      <c r="CU40" s="594"/>
      <c r="CV40" s="594"/>
      <c r="CW40" s="594"/>
      <c r="CX40" s="594"/>
      <c r="CY40" s="595"/>
      <c r="CZ40" s="627">
        <v>2.2000000000000002</v>
      </c>
      <c r="DA40" s="628"/>
      <c r="DB40" s="628"/>
      <c r="DC40" s="629"/>
      <c r="DD40" s="602">
        <v>166282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2580892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293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5467252</v>
      </c>
      <c r="CS42" s="594"/>
      <c r="CT42" s="594"/>
      <c r="CU42" s="594"/>
      <c r="CV42" s="594"/>
      <c r="CW42" s="594"/>
      <c r="CX42" s="594"/>
      <c r="CY42" s="595"/>
      <c r="CZ42" s="627">
        <v>11.3</v>
      </c>
      <c r="DA42" s="676"/>
      <c r="DB42" s="676"/>
      <c r="DC42" s="677"/>
      <c r="DD42" s="602">
        <v>1289617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94244</v>
      </c>
      <c r="CS43" s="625"/>
      <c r="CT43" s="625"/>
      <c r="CU43" s="625"/>
      <c r="CV43" s="625"/>
      <c r="CW43" s="625"/>
      <c r="CX43" s="625"/>
      <c r="CY43" s="626"/>
      <c r="CZ43" s="627">
        <v>0.2</v>
      </c>
      <c r="DA43" s="628"/>
      <c r="DB43" s="628"/>
      <c r="DC43" s="629"/>
      <c r="DD43" s="602">
        <v>94244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5143173</v>
      </c>
      <c r="CS44" s="594"/>
      <c r="CT44" s="594"/>
      <c r="CU44" s="594"/>
      <c r="CV44" s="594"/>
      <c r="CW44" s="594"/>
      <c r="CX44" s="594"/>
      <c r="CY44" s="595"/>
      <c r="CZ44" s="627">
        <v>10.6</v>
      </c>
      <c r="DA44" s="676"/>
      <c r="DB44" s="676"/>
      <c r="DC44" s="677"/>
      <c r="DD44" s="602">
        <v>1253618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2083560</v>
      </c>
      <c r="CS45" s="625"/>
      <c r="CT45" s="625"/>
      <c r="CU45" s="625"/>
      <c r="CV45" s="625"/>
      <c r="CW45" s="625"/>
      <c r="CX45" s="625"/>
      <c r="CY45" s="626"/>
      <c r="CZ45" s="627">
        <v>4.3</v>
      </c>
      <c r="DA45" s="628"/>
      <c r="DB45" s="628"/>
      <c r="DC45" s="629"/>
      <c r="DD45" s="602">
        <v>83980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2994134</v>
      </c>
      <c r="CS46" s="594"/>
      <c r="CT46" s="594"/>
      <c r="CU46" s="594"/>
      <c r="CV46" s="594"/>
      <c r="CW46" s="594"/>
      <c r="CX46" s="594"/>
      <c r="CY46" s="595"/>
      <c r="CZ46" s="627">
        <v>6.2</v>
      </c>
      <c r="DA46" s="676"/>
      <c r="DB46" s="676"/>
      <c r="DC46" s="677"/>
      <c r="DD46" s="602">
        <v>1162459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324079</v>
      </c>
      <c r="CS47" s="625"/>
      <c r="CT47" s="625"/>
      <c r="CU47" s="625"/>
      <c r="CV47" s="625"/>
      <c r="CW47" s="625"/>
      <c r="CX47" s="625"/>
      <c r="CY47" s="626"/>
      <c r="CZ47" s="627">
        <v>0.7</v>
      </c>
      <c r="DA47" s="628"/>
      <c r="DB47" s="628"/>
      <c r="DC47" s="629"/>
      <c r="DD47" s="602">
        <v>35999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48362801</v>
      </c>
      <c r="CS49" s="661"/>
      <c r="CT49" s="661"/>
      <c r="CU49" s="661"/>
      <c r="CV49" s="661"/>
      <c r="CW49" s="661"/>
      <c r="CX49" s="661"/>
      <c r="CY49" s="688"/>
      <c r="CZ49" s="689">
        <v>100</v>
      </c>
      <c r="DA49" s="690"/>
      <c r="DB49" s="690"/>
      <c r="DC49" s="691"/>
      <c r="DD49" s="692">
        <v>33831899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50442</v>
      </c>
      <c r="R7" s="723"/>
      <c r="S7" s="723"/>
      <c r="T7" s="723"/>
      <c r="U7" s="723"/>
      <c r="V7" s="723">
        <v>48361</v>
      </c>
      <c r="W7" s="723"/>
      <c r="X7" s="723"/>
      <c r="Y7" s="723"/>
      <c r="Z7" s="723"/>
      <c r="AA7" s="723">
        <v>2081</v>
      </c>
      <c r="AB7" s="723"/>
      <c r="AC7" s="723"/>
      <c r="AD7" s="723"/>
      <c r="AE7" s="724"/>
      <c r="AF7" s="725">
        <v>1590</v>
      </c>
      <c r="AG7" s="726"/>
      <c r="AH7" s="726"/>
      <c r="AI7" s="726"/>
      <c r="AJ7" s="727"/>
      <c r="AK7" s="762">
        <v>642</v>
      </c>
      <c r="AL7" s="763"/>
      <c r="AM7" s="763"/>
      <c r="AN7" s="763"/>
      <c r="AO7" s="763"/>
      <c r="AP7" s="763">
        <v>54082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-16</v>
      </c>
      <c r="CI7" s="760"/>
      <c r="CJ7" s="760"/>
      <c r="CK7" s="760"/>
      <c r="CL7" s="761"/>
      <c r="CM7" s="759">
        <v>75</v>
      </c>
      <c r="CN7" s="760"/>
      <c r="CO7" s="760"/>
      <c r="CP7" s="760"/>
      <c r="CQ7" s="761"/>
      <c r="CR7" s="759">
        <v>40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11</v>
      </c>
      <c r="CI8" s="770"/>
      <c r="CJ8" s="770"/>
      <c r="CK8" s="770"/>
      <c r="CL8" s="771"/>
      <c r="CM8" s="769">
        <v>74</v>
      </c>
      <c r="CN8" s="770"/>
      <c r="CO8" s="770"/>
      <c r="CP8" s="770"/>
      <c r="CQ8" s="771"/>
      <c r="CR8" s="769">
        <v>40</v>
      </c>
      <c r="CS8" s="770"/>
      <c r="CT8" s="770"/>
      <c r="CU8" s="770"/>
      <c r="CV8" s="771"/>
      <c r="CW8" s="769">
        <v>33</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1</v>
      </c>
      <c r="CI9" s="770"/>
      <c r="CJ9" s="770"/>
      <c r="CK9" s="770"/>
      <c r="CL9" s="771"/>
      <c r="CM9" s="769">
        <v>167</v>
      </c>
      <c r="CN9" s="770"/>
      <c r="CO9" s="770"/>
      <c r="CP9" s="770"/>
      <c r="CQ9" s="771"/>
      <c r="CR9" s="769">
        <v>174</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-1</v>
      </c>
      <c r="CI10" s="770"/>
      <c r="CJ10" s="770"/>
      <c r="CK10" s="770"/>
      <c r="CL10" s="771"/>
      <c r="CM10" s="769">
        <v>7</v>
      </c>
      <c r="CN10" s="770"/>
      <c r="CO10" s="770"/>
      <c r="CP10" s="770"/>
      <c r="CQ10" s="771"/>
      <c r="CR10" s="769">
        <v>2</v>
      </c>
      <c r="CS10" s="770"/>
      <c r="CT10" s="770"/>
      <c r="CU10" s="770"/>
      <c r="CV10" s="771"/>
      <c r="CW10" s="769">
        <v>12</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7</v>
      </c>
      <c r="CI11" s="770"/>
      <c r="CJ11" s="770"/>
      <c r="CK11" s="770"/>
      <c r="CL11" s="771"/>
      <c r="CM11" s="769">
        <v>457</v>
      </c>
      <c r="CN11" s="770"/>
      <c r="CO11" s="770"/>
      <c r="CP11" s="770"/>
      <c r="CQ11" s="771"/>
      <c r="CR11" s="769">
        <v>9</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538</v>
      </c>
      <c r="BT12" s="757"/>
      <c r="BU12" s="757"/>
      <c r="BV12" s="757"/>
      <c r="BW12" s="757"/>
      <c r="BX12" s="757"/>
      <c r="BY12" s="757"/>
      <c r="BZ12" s="757"/>
      <c r="CA12" s="757"/>
      <c r="CB12" s="757"/>
      <c r="CC12" s="757"/>
      <c r="CD12" s="757"/>
      <c r="CE12" s="757"/>
      <c r="CF12" s="757"/>
      <c r="CG12" s="758"/>
      <c r="CH12" s="769">
        <v>-14</v>
      </c>
      <c r="CI12" s="770"/>
      <c r="CJ12" s="770"/>
      <c r="CK12" s="770"/>
      <c r="CL12" s="771"/>
      <c r="CM12" s="769">
        <v>-5</v>
      </c>
      <c r="CN12" s="770"/>
      <c r="CO12" s="770"/>
      <c r="CP12" s="770"/>
      <c r="CQ12" s="771"/>
      <c r="CR12" s="769">
        <v>56</v>
      </c>
      <c r="CS12" s="770"/>
      <c r="CT12" s="770"/>
      <c r="CU12" s="770"/>
      <c r="CV12" s="771"/>
      <c r="CW12" s="769">
        <v>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539</v>
      </c>
      <c r="BT13" s="757"/>
      <c r="BU13" s="757"/>
      <c r="BV13" s="757"/>
      <c r="BW13" s="757"/>
      <c r="BX13" s="757"/>
      <c r="BY13" s="757"/>
      <c r="BZ13" s="757"/>
      <c r="CA13" s="757"/>
      <c r="CB13" s="757"/>
      <c r="CC13" s="757"/>
      <c r="CD13" s="757"/>
      <c r="CE13" s="757"/>
      <c r="CF13" s="757"/>
      <c r="CG13" s="758"/>
      <c r="CH13" s="769">
        <v>8</v>
      </c>
      <c r="CI13" s="770"/>
      <c r="CJ13" s="770"/>
      <c r="CK13" s="770"/>
      <c r="CL13" s="771"/>
      <c r="CM13" s="769">
        <v>356</v>
      </c>
      <c r="CN13" s="770"/>
      <c r="CO13" s="770"/>
      <c r="CP13" s="770"/>
      <c r="CQ13" s="771"/>
      <c r="CR13" s="769">
        <v>54</v>
      </c>
      <c r="CS13" s="770"/>
      <c r="CT13" s="770"/>
      <c r="CU13" s="770"/>
      <c r="CV13" s="771"/>
      <c r="CW13" s="769">
        <v>0</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540</v>
      </c>
      <c r="BT14" s="757"/>
      <c r="BU14" s="757"/>
      <c r="BV14" s="757"/>
      <c r="BW14" s="757"/>
      <c r="BX14" s="757"/>
      <c r="BY14" s="757"/>
      <c r="BZ14" s="757"/>
      <c r="CA14" s="757"/>
      <c r="CB14" s="757"/>
      <c r="CC14" s="757"/>
      <c r="CD14" s="757"/>
      <c r="CE14" s="757"/>
      <c r="CF14" s="757"/>
      <c r="CG14" s="758"/>
      <c r="CH14" s="769">
        <v>5</v>
      </c>
      <c r="CI14" s="770"/>
      <c r="CJ14" s="770"/>
      <c r="CK14" s="770"/>
      <c r="CL14" s="771"/>
      <c r="CM14" s="769">
        <v>42</v>
      </c>
      <c r="CN14" s="770"/>
      <c r="CO14" s="770"/>
      <c r="CP14" s="770"/>
      <c r="CQ14" s="771"/>
      <c r="CR14" s="769">
        <v>10</v>
      </c>
      <c r="CS14" s="770"/>
      <c r="CT14" s="770"/>
      <c r="CU14" s="770"/>
      <c r="CV14" s="771"/>
      <c r="CW14" s="769">
        <v>0</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541</v>
      </c>
      <c r="BT15" s="757"/>
      <c r="BU15" s="757"/>
      <c r="BV15" s="757"/>
      <c r="BW15" s="757"/>
      <c r="BX15" s="757"/>
      <c r="BY15" s="757"/>
      <c r="BZ15" s="757"/>
      <c r="CA15" s="757"/>
      <c r="CB15" s="757"/>
      <c r="CC15" s="757"/>
      <c r="CD15" s="757"/>
      <c r="CE15" s="757"/>
      <c r="CF15" s="757"/>
      <c r="CG15" s="758"/>
      <c r="CH15" s="769">
        <v>1</v>
      </c>
      <c r="CI15" s="770"/>
      <c r="CJ15" s="770"/>
      <c r="CK15" s="770"/>
      <c r="CL15" s="771"/>
      <c r="CM15" s="769">
        <v>6</v>
      </c>
      <c r="CN15" s="770"/>
      <c r="CO15" s="770"/>
      <c r="CP15" s="770"/>
      <c r="CQ15" s="771"/>
      <c r="CR15" s="769">
        <v>22</v>
      </c>
      <c r="CS15" s="770"/>
      <c r="CT15" s="770"/>
      <c r="CU15" s="770"/>
      <c r="CV15" s="771"/>
      <c r="CW15" s="769">
        <v>0</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542</v>
      </c>
      <c r="BT16" s="757"/>
      <c r="BU16" s="757"/>
      <c r="BV16" s="757"/>
      <c r="BW16" s="757"/>
      <c r="BX16" s="757"/>
      <c r="BY16" s="757"/>
      <c r="BZ16" s="757"/>
      <c r="CA16" s="757"/>
      <c r="CB16" s="757"/>
      <c r="CC16" s="757"/>
      <c r="CD16" s="757"/>
      <c r="CE16" s="757"/>
      <c r="CF16" s="757"/>
      <c r="CG16" s="758"/>
      <c r="CH16" s="769">
        <v>0</v>
      </c>
      <c r="CI16" s="770"/>
      <c r="CJ16" s="770"/>
      <c r="CK16" s="770"/>
      <c r="CL16" s="771"/>
      <c r="CM16" s="769">
        <v>244</v>
      </c>
      <c r="CN16" s="770"/>
      <c r="CO16" s="770"/>
      <c r="CP16" s="770"/>
      <c r="CQ16" s="771"/>
      <c r="CR16" s="769">
        <v>252</v>
      </c>
      <c r="CS16" s="770"/>
      <c r="CT16" s="770"/>
      <c r="CU16" s="770"/>
      <c r="CV16" s="771"/>
      <c r="CW16" s="769">
        <v>0</v>
      </c>
      <c r="CX16" s="770"/>
      <c r="CY16" s="770"/>
      <c r="CZ16" s="770"/>
      <c r="DA16" s="771"/>
      <c r="DB16" s="769">
        <v>0</v>
      </c>
      <c r="DC16" s="770"/>
      <c r="DD16" s="770"/>
      <c r="DE16" s="770"/>
      <c r="DF16" s="771"/>
      <c r="DG16" s="769">
        <v>0</v>
      </c>
      <c r="DH16" s="770"/>
      <c r="DI16" s="770"/>
      <c r="DJ16" s="770"/>
      <c r="DK16" s="771"/>
      <c r="DL16" s="769">
        <v>0</v>
      </c>
      <c r="DM16" s="770"/>
      <c r="DN16" s="770"/>
      <c r="DO16" s="770"/>
      <c r="DP16" s="771"/>
      <c r="DQ16" s="769">
        <v>0</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544</v>
      </c>
      <c r="BT17" s="757"/>
      <c r="BU17" s="757"/>
      <c r="BV17" s="757"/>
      <c r="BW17" s="757"/>
      <c r="BX17" s="757"/>
      <c r="BY17" s="757"/>
      <c r="BZ17" s="757"/>
      <c r="CA17" s="757"/>
      <c r="CB17" s="757"/>
      <c r="CC17" s="757"/>
      <c r="CD17" s="757"/>
      <c r="CE17" s="757"/>
      <c r="CF17" s="757"/>
      <c r="CG17" s="758"/>
      <c r="CH17" s="769">
        <v>0</v>
      </c>
      <c r="CI17" s="770"/>
      <c r="CJ17" s="770"/>
      <c r="CK17" s="770"/>
      <c r="CL17" s="771"/>
      <c r="CM17" s="769">
        <v>1</v>
      </c>
      <c r="CN17" s="770"/>
      <c r="CO17" s="770"/>
      <c r="CP17" s="770"/>
      <c r="CQ17" s="771"/>
      <c r="CR17" s="769">
        <v>5</v>
      </c>
      <c r="CS17" s="770"/>
      <c r="CT17" s="770"/>
      <c r="CU17" s="770"/>
      <c r="CV17" s="771"/>
      <c r="CW17" s="769">
        <v>0</v>
      </c>
      <c r="CX17" s="770"/>
      <c r="CY17" s="770"/>
      <c r="CZ17" s="770"/>
      <c r="DA17" s="771"/>
      <c r="DB17" s="769">
        <v>0</v>
      </c>
      <c r="DC17" s="770"/>
      <c r="DD17" s="770"/>
      <c r="DE17" s="770"/>
      <c r="DF17" s="771"/>
      <c r="DG17" s="769">
        <v>0</v>
      </c>
      <c r="DH17" s="770"/>
      <c r="DI17" s="770"/>
      <c r="DJ17" s="770"/>
      <c r="DK17" s="771"/>
      <c r="DL17" s="769">
        <v>0</v>
      </c>
      <c r="DM17" s="770"/>
      <c r="DN17" s="770"/>
      <c r="DO17" s="770"/>
      <c r="DP17" s="771"/>
      <c r="DQ17" s="769">
        <v>0</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50442</v>
      </c>
      <c r="R23" s="782"/>
      <c r="S23" s="782"/>
      <c r="T23" s="782"/>
      <c r="U23" s="782"/>
      <c r="V23" s="782">
        <v>48361</v>
      </c>
      <c r="W23" s="782"/>
      <c r="X23" s="782"/>
      <c r="Y23" s="782"/>
      <c r="Z23" s="782"/>
      <c r="AA23" s="782">
        <v>2081</v>
      </c>
      <c r="AB23" s="782"/>
      <c r="AC23" s="782"/>
      <c r="AD23" s="782"/>
      <c r="AE23" s="783"/>
      <c r="AF23" s="784">
        <v>1590</v>
      </c>
      <c r="AG23" s="782"/>
      <c r="AH23" s="782"/>
      <c r="AI23" s="782"/>
      <c r="AJ23" s="785"/>
      <c r="AK23" s="786"/>
      <c r="AL23" s="787"/>
      <c r="AM23" s="787"/>
      <c r="AN23" s="787"/>
      <c r="AO23" s="787"/>
      <c r="AP23" s="782">
        <v>54082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10707</v>
      </c>
      <c r="R28" s="811"/>
      <c r="S28" s="811"/>
      <c r="T28" s="811"/>
      <c r="U28" s="811"/>
      <c r="V28" s="811">
        <v>10218</v>
      </c>
      <c r="W28" s="811"/>
      <c r="X28" s="811"/>
      <c r="Y28" s="811"/>
      <c r="Z28" s="811"/>
      <c r="AA28" s="811">
        <v>489</v>
      </c>
      <c r="AB28" s="811"/>
      <c r="AC28" s="811"/>
      <c r="AD28" s="811"/>
      <c r="AE28" s="812"/>
      <c r="AF28" s="813">
        <v>489</v>
      </c>
      <c r="AG28" s="811"/>
      <c r="AH28" s="811"/>
      <c r="AI28" s="811"/>
      <c r="AJ28" s="814"/>
      <c r="AK28" s="815">
        <v>554</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1875</v>
      </c>
      <c r="R29" s="747"/>
      <c r="S29" s="747"/>
      <c r="T29" s="747"/>
      <c r="U29" s="747"/>
      <c r="V29" s="747">
        <v>1874</v>
      </c>
      <c r="W29" s="747"/>
      <c r="X29" s="747"/>
      <c r="Y29" s="747"/>
      <c r="Z29" s="747"/>
      <c r="AA29" s="747">
        <v>1</v>
      </c>
      <c r="AB29" s="747"/>
      <c r="AC29" s="747"/>
      <c r="AD29" s="747"/>
      <c r="AE29" s="748"/>
      <c r="AF29" s="749">
        <v>1</v>
      </c>
      <c r="AG29" s="750"/>
      <c r="AH29" s="750"/>
      <c r="AI29" s="750"/>
      <c r="AJ29" s="751"/>
      <c r="AK29" s="818">
        <v>1229</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9565</v>
      </c>
      <c r="R30" s="747"/>
      <c r="S30" s="747"/>
      <c r="T30" s="747"/>
      <c r="U30" s="747"/>
      <c r="V30" s="747">
        <v>9420</v>
      </c>
      <c r="W30" s="747"/>
      <c r="X30" s="747"/>
      <c r="Y30" s="747"/>
      <c r="Z30" s="747"/>
      <c r="AA30" s="747">
        <v>145</v>
      </c>
      <c r="AB30" s="747"/>
      <c r="AC30" s="747"/>
      <c r="AD30" s="747"/>
      <c r="AE30" s="748"/>
      <c r="AF30" s="749">
        <v>142</v>
      </c>
      <c r="AG30" s="750"/>
      <c r="AH30" s="750"/>
      <c r="AI30" s="750"/>
      <c r="AJ30" s="751"/>
      <c r="AK30" s="818">
        <v>1262</v>
      </c>
      <c r="AL30" s="819"/>
      <c r="AM30" s="819"/>
      <c r="AN30" s="819"/>
      <c r="AO30" s="819"/>
      <c r="AP30" s="819">
        <v>368</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62</v>
      </c>
      <c r="R31" s="747"/>
      <c r="S31" s="747"/>
      <c r="T31" s="747"/>
      <c r="U31" s="747"/>
      <c r="V31" s="747">
        <v>60</v>
      </c>
      <c r="W31" s="747"/>
      <c r="X31" s="747"/>
      <c r="Y31" s="747"/>
      <c r="Z31" s="747"/>
      <c r="AA31" s="747">
        <v>2</v>
      </c>
      <c r="AB31" s="747"/>
      <c r="AC31" s="747"/>
      <c r="AD31" s="747"/>
      <c r="AE31" s="748"/>
      <c r="AF31" s="749">
        <v>2</v>
      </c>
      <c r="AG31" s="750"/>
      <c r="AH31" s="750"/>
      <c r="AI31" s="750"/>
      <c r="AJ31" s="751"/>
      <c r="AK31" s="818">
        <v>25</v>
      </c>
      <c r="AL31" s="819"/>
      <c r="AM31" s="819"/>
      <c r="AN31" s="819"/>
      <c r="AO31" s="819"/>
      <c r="AP31" s="819">
        <v>138</v>
      </c>
      <c r="AQ31" s="819"/>
      <c r="AR31" s="819"/>
      <c r="AS31" s="819"/>
      <c r="AT31" s="819"/>
      <c r="AU31" s="819">
        <v>85</v>
      </c>
      <c r="AV31" s="819"/>
      <c r="AW31" s="819"/>
      <c r="AX31" s="819"/>
      <c r="AY31" s="819"/>
      <c r="AZ31" s="820">
        <v>0</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4030</v>
      </c>
      <c r="R32" s="747"/>
      <c r="S32" s="747"/>
      <c r="T32" s="747"/>
      <c r="U32" s="747"/>
      <c r="V32" s="747">
        <v>3951</v>
      </c>
      <c r="W32" s="747"/>
      <c r="X32" s="747"/>
      <c r="Y32" s="747"/>
      <c r="Z32" s="747"/>
      <c r="AA32" s="747">
        <v>79</v>
      </c>
      <c r="AB32" s="747"/>
      <c r="AC32" s="747"/>
      <c r="AD32" s="747"/>
      <c r="AE32" s="748"/>
      <c r="AF32" s="749">
        <v>75</v>
      </c>
      <c r="AG32" s="750"/>
      <c r="AH32" s="750"/>
      <c r="AI32" s="750"/>
      <c r="AJ32" s="751"/>
      <c r="AK32" s="818">
        <v>1339</v>
      </c>
      <c r="AL32" s="819"/>
      <c r="AM32" s="819"/>
      <c r="AN32" s="819"/>
      <c r="AO32" s="819"/>
      <c r="AP32" s="819">
        <v>31109</v>
      </c>
      <c r="AQ32" s="819"/>
      <c r="AR32" s="819"/>
      <c r="AS32" s="819"/>
      <c r="AT32" s="819"/>
      <c r="AU32" s="819">
        <v>21745</v>
      </c>
      <c r="AV32" s="819"/>
      <c r="AW32" s="819"/>
      <c r="AX32" s="819"/>
      <c r="AY32" s="819"/>
      <c r="AZ32" s="820">
        <v>0</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1521</v>
      </c>
      <c r="R33" s="747"/>
      <c r="S33" s="747"/>
      <c r="T33" s="747"/>
      <c r="U33" s="747"/>
      <c r="V33" s="747">
        <v>1488</v>
      </c>
      <c r="W33" s="747"/>
      <c r="X33" s="747"/>
      <c r="Y33" s="747"/>
      <c r="Z33" s="747"/>
      <c r="AA33" s="747">
        <v>33</v>
      </c>
      <c r="AB33" s="747"/>
      <c r="AC33" s="747"/>
      <c r="AD33" s="747"/>
      <c r="AE33" s="748"/>
      <c r="AF33" s="749">
        <v>33</v>
      </c>
      <c r="AG33" s="750"/>
      <c r="AH33" s="750"/>
      <c r="AI33" s="750"/>
      <c r="AJ33" s="751"/>
      <c r="AK33" s="818">
        <v>746</v>
      </c>
      <c r="AL33" s="819"/>
      <c r="AM33" s="819"/>
      <c r="AN33" s="819"/>
      <c r="AO33" s="819"/>
      <c r="AP33" s="819">
        <v>14189</v>
      </c>
      <c r="AQ33" s="819"/>
      <c r="AR33" s="819"/>
      <c r="AS33" s="819"/>
      <c r="AT33" s="819"/>
      <c r="AU33" s="819">
        <v>11082</v>
      </c>
      <c r="AV33" s="819"/>
      <c r="AW33" s="819"/>
      <c r="AX33" s="819"/>
      <c r="AY33" s="819"/>
      <c r="AZ33" s="820">
        <v>0</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742</v>
      </c>
      <c r="AG63" s="830"/>
      <c r="AH63" s="830"/>
      <c r="AI63" s="830"/>
      <c r="AJ63" s="831"/>
      <c r="AK63" s="832"/>
      <c r="AL63" s="827"/>
      <c r="AM63" s="827"/>
      <c r="AN63" s="827"/>
      <c r="AO63" s="827"/>
      <c r="AP63" s="830">
        <f>SUM(AP28:AT62)</f>
        <v>45804</v>
      </c>
      <c r="AQ63" s="830"/>
      <c r="AR63" s="830"/>
      <c r="AS63" s="830"/>
      <c r="AT63" s="830"/>
      <c r="AU63" s="830">
        <v>32912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526</v>
      </c>
      <c r="C68" s="858"/>
      <c r="D68" s="858"/>
      <c r="E68" s="858"/>
      <c r="F68" s="858"/>
      <c r="G68" s="858"/>
      <c r="H68" s="858"/>
      <c r="I68" s="858"/>
      <c r="J68" s="858"/>
      <c r="K68" s="858"/>
      <c r="L68" s="858"/>
      <c r="M68" s="858"/>
      <c r="N68" s="858"/>
      <c r="O68" s="858"/>
      <c r="P68" s="859"/>
      <c r="Q68" s="860">
        <v>5825</v>
      </c>
      <c r="R68" s="854"/>
      <c r="S68" s="854"/>
      <c r="T68" s="854"/>
      <c r="U68" s="854"/>
      <c r="V68" s="854">
        <v>6077</v>
      </c>
      <c r="W68" s="854"/>
      <c r="X68" s="854"/>
      <c r="Y68" s="854"/>
      <c r="Z68" s="854"/>
      <c r="AA68" s="854">
        <v>-252</v>
      </c>
      <c r="AB68" s="854"/>
      <c r="AC68" s="854"/>
      <c r="AD68" s="854"/>
      <c r="AE68" s="854"/>
      <c r="AF68" s="854">
        <v>-252</v>
      </c>
      <c r="AG68" s="854"/>
      <c r="AH68" s="854"/>
      <c r="AI68" s="854"/>
      <c r="AJ68" s="854"/>
      <c r="AK68" s="854">
        <v>0</v>
      </c>
      <c r="AL68" s="854"/>
      <c r="AM68" s="854"/>
      <c r="AN68" s="854"/>
      <c r="AO68" s="854"/>
      <c r="AP68" s="854">
        <v>24945</v>
      </c>
      <c r="AQ68" s="854"/>
      <c r="AR68" s="854"/>
      <c r="AS68" s="854"/>
      <c r="AT68" s="854"/>
      <c r="AU68" s="854">
        <v>933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527</v>
      </c>
      <c r="C69" s="862"/>
      <c r="D69" s="862"/>
      <c r="E69" s="862"/>
      <c r="F69" s="862"/>
      <c r="G69" s="862"/>
      <c r="H69" s="862"/>
      <c r="I69" s="862"/>
      <c r="J69" s="862"/>
      <c r="K69" s="862"/>
      <c r="L69" s="862"/>
      <c r="M69" s="862"/>
      <c r="N69" s="862"/>
      <c r="O69" s="862"/>
      <c r="P69" s="863"/>
      <c r="Q69" s="864">
        <v>7714</v>
      </c>
      <c r="R69" s="819"/>
      <c r="S69" s="819"/>
      <c r="T69" s="819"/>
      <c r="U69" s="819"/>
      <c r="V69" s="819">
        <v>7711</v>
      </c>
      <c r="W69" s="819"/>
      <c r="X69" s="819"/>
      <c r="Y69" s="819"/>
      <c r="Z69" s="819"/>
      <c r="AA69" s="819">
        <v>3</v>
      </c>
      <c r="AB69" s="819"/>
      <c r="AC69" s="819"/>
      <c r="AD69" s="819"/>
      <c r="AE69" s="819"/>
      <c r="AF69" s="819">
        <v>3</v>
      </c>
      <c r="AG69" s="819"/>
      <c r="AH69" s="819"/>
      <c r="AI69" s="819"/>
      <c r="AJ69" s="819"/>
      <c r="AK69" s="819">
        <v>0</v>
      </c>
      <c r="AL69" s="819"/>
      <c r="AM69" s="819"/>
      <c r="AN69" s="819"/>
      <c r="AO69" s="819"/>
      <c r="AP69" s="819">
        <v>799</v>
      </c>
      <c r="AQ69" s="819"/>
      <c r="AR69" s="819"/>
      <c r="AS69" s="819"/>
      <c r="AT69" s="819"/>
      <c r="AU69" s="819">
        <v>394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528</v>
      </c>
      <c r="C70" s="862"/>
      <c r="D70" s="862"/>
      <c r="E70" s="862"/>
      <c r="F70" s="862"/>
      <c r="G70" s="862"/>
      <c r="H70" s="862"/>
      <c r="I70" s="862"/>
      <c r="J70" s="862"/>
      <c r="K70" s="862"/>
      <c r="L70" s="862"/>
      <c r="M70" s="862"/>
      <c r="N70" s="862"/>
      <c r="O70" s="862"/>
      <c r="P70" s="863"/>
      <c r="Q70" s="864">
        <v>13175</v>
      </c>
      <c r="R70" s="819"/>
      <c r="S70" s="819"/>
      <c r="T70" s="819"/>
      <c r="U70" s="819"/>
      <c r="V70" s="819">
        <v>12912</v>
      </c>
      <c r="W70" s="819"/>
      <c r="X70" s="819"/>
      <c r="Y70" s="819"/>
      <c r="Z70" s="819"/>
      <c r="AA70" s="819">
        <v>263</v>
      </c>
      <c r="AB70" s="819"/>
      <c r="AC70" s="819"/>
      <c r="AD70" s="819"/>
      <c r="AE70" s="819"/>
      <c r="AF70" s="819">
        <v>263</v>
      </c>
      <c r="AG70" s="819"/>
      <c r="AH70" s="819"/>
      <c r="AI70" s="819"/>
      <c r="AJ70" s="819"/>
      <c r="AK70" s="819">
        <v>715</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529</v>
      </c>
      <c r="C71" s="862"/>
      <c r="D71" s="862"/>
      <c r="E71" s="862"/>
      <c r="F71" s="862"/>
      <c r="G71" s="862"/>
      <c r="H71" s="862"/>
      <c r="I71" s="862"/>
      <c r="J71" s="862"/>
      <c r="K71" s="862"/>
      <c r="L71" s="862"/>
      <c r="M71" s="862"/>
      <c r="N71" s="862"/>
      <c r="O71" s="862"/>
      <c r="P71" s="863"/>
      <c r="Q71" s="864">
        <v>125</v>
      </c>
      <c r="R71" s="819"/>
      <c r="S71" s="819"/>
      <c r="T71" s="819"/>
      <c r="U71" s="819"/>
      <c r="V71" s="819">
        <v>117</v>
      </c>
      <c r="W71" s="819"/>
      <c r="X71" s="819"/>
      <c r="Y71" s="819"/>
      <c r="Z71" s="819"/>
      <c r="AA71" s="819">
        <v>8</v>
      </c>
      <c r="AB71" s="819"/>
      <c r="AC71" s="819"/>
      <c r="AD71" s="819"/>
      <c r="AE71" s="819"/>
      <c r="AF71" s="819">
        <v>8</v>
      </c>
      <c r="AG71" s="819"/>
      <c r="AH71" s="819"/>
      <c r="AI71" s="819"/>
      <c r="AJ71" s="819"/>
      <c r="AK71" s="819">
        <v>10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530</v>
      </c>
      <c r="C72" s="862"/>
      <c r="D72" s="862"/>
      <c r="E72" s="862"/>
      <c r="F72" s="862"/>
      <c r="G72" s="862"/>
      <c r="H72" s="862"/>
      <c r="I72" s="862"/>
      <c r="J72" s="862"/>
      <c r="K72" s="862"/>
      <c r="L72" s="862"/>
      <c r="M72" s="862"/>
      <c r="N72" s="862"/>
      <c r="O72" s="862"/>
      <c r="P72" s="863"/>
      <c r="Q72" s="864">
        <v>1293</v>
      </c>
      <c r="R72" s="819"/>
      <c r="S72" s="819"/>
      <c r="T72" s="819"/>
      <c r="U72" s="819"/>
      <c r="V72" s="819">
        <v>1288</v>
      </c>
      <c r="W72" s="819"/>
      <c r="X72" s="819"/>
      <c r="Y72" s="819"/>
      <c r="Z72" s="819"/>
      <c r="AA72" s="819">
        <v>5</v>
      </c>
      <c r="AB72" s="819"/>
      <c r="AC72" s="819"/>
      <c r="AD72" s="819"/>
      <c r="AE72" s="819"/>
      <c r="AF72" s="819">
        <v>5</v>
      </c>
      <c r="AG72" s="819"/>
      <c r="AH72" s="819"/>
      <c r="AI72" s="819"/>
      <c r="AJ72" s="819"/>
      <c r="AK72" s="819">
        <v>10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531</v>
      </c>
      <c r="C73" s="862"/>
      <c r="D73" s="862"/>
      <c r="E73" s="862"/>
      <c r="F73" s="862"/>
      <c r="G73" s="862"/>
      <c r="H73" s="862"/>
      <c r="I73" s="862"/>
      <c r="J73" s="862"/>
      <c r="K73" s="862"/>
      <c r="L73" s="862"/>
      <c r="M73" s="862"/>
      <c r="N73" s="862"/>
      <c r="O73" s="862"/>
      <c r="P73" s="863"/>
      <c r="Q73" s="864">
        <v>158206</v>
      </c>
      <c r="R73" s="819"/>
      <c r="S73" s="819"/>
      <c r="T73" s="819"/>
      <c r="U73" s="819"/>
      <c r="V73" s="819">
        <v>150670</v>
      </c>
      <c r="W73" s="819"/>
      <c r="X73" s="819"/>
      <c r="Y73" s="819"/>
      <c r="Z73" s="819"/>
      <c r="AA73" s="819">
        <v>7536</v>
      </c>
      <c r="AB73" s="819"/>
      <c r="AC73" s="819"/>
      <c r="AD73" s="819"/>
      <c r="AE73" s="819"/>
      <c r="AF73" s="819">
        <v>7536</v>
      </c>
      <c r="AG73" s="819"/>
      <c r="AH73" s="819"/>
      <c r="AI73" s="819"/>
      <c r="AJ73" s="819"/>
      <c r="AK73" s="819">
        <v>1146</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532</v>
      </c>
      <c r="C74" s="862"/>
      <c r="D74" s="862"/>
      <c r="E74" s="862"/>
      <c r="F74" s="862"/>
      <c r="G74" s="862"/>
      <c r="H74" s="862"/>
      <c r="I74" s="862"/>
      <c r="J74" s="862"/>
      <c r="K74" s="862"/>
      <c r="L74" s="862"/>
      <c r="M74" s="862"/>
      <c r="N74" s="862"/>
      <c r="O74" s="862"/>
      <c r="P74" s="863"/>
      <c r="Q74" s="864">
        <v>458</v>
      </c>
      <c r="R74" s="819"/>
      <c r="S74" s="819"/>
      <c r="T74" s="819"/>
      <c r="U74" s="819"/>
      <c r="V74" s="819">
        <v>433</v>
      </c>
      <c r="W74" s="819"/>
      <c r="X74" s="819"/>
      <c r="Y74" s="819"/>
      <c r="Z74" s="819"/>
      <c r="AA74" s="819">
        <v>25</v>
      </c>
      <c r="AB74" s="819"/>
      <c r="AC74" s="819"/>
      <c r="AD74" s="819"/>
      <c r="AE74" s="819"/>
      <c r="AF74" s="819">
        <v>25</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533</v>
      </c>
      <c r="C75" s="862"/>
      <c r="D75" s="862"/>
      <c r="E75" s="862"/>
      <c r="F75" s="862"/>
      <c r="G75" s="862"/>
      <c r="H75" s="862"/>
      <c r="I75" s="862"/>
      <c r="J75" s="862"/>
      <c r="K75" s="862"/>
      <c r="L75" s="862"/>
      <c r="M75" s="862"/>
      <c r="N75" s="862"/>
      <c r="O75" s="862"/>
      <c r="P75" s="863"/>
      <c r="Q75" s="867">
        <v>425</v>
      </c>
      <c r="R75" s="868"/>
      <c r="S75" s="868"/>
      <c r="T75" s="868"/>
      <c r="U75" s="818"/>
      <c r="V75" s="869">
        <v>411</v>
      </c>
      <c r="W75" s="868"/>
      <c r="X75" s="868"/>
      <c r="Y75" s="868"/>
      <c r="Z75" s="818"/>
      <c r="AA75" s="869">
        <v>14</v>
      </c>
      <c r="AB75" s="868"/>
      <c r="AC75" s="868"/>
      <c r="AD75" s="868"/>
      <c r="AE75" s="818"/>
      <c r="AF75" s="869">
        <v>14</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7602</v>
      </c>
      <c r="AG88" s="830"/>
      <c r="AH88" s="830"/>
      <c r="AI88" s="830"/>
      <c r="AJ88" s="830"/>
      <c r="AK88" s="827"/>
      <c r="AL88" s="827"/>
      <c r="AM88" s="827"/>
      <c r="AN88" s="827"/>
      <c r="AO88" s="827"/>
      <c r="AP88" s="830">
        <f>SUM(AP68:AT87)</f>
        <v>25744</v>
      </c>
      <c r="AQ88" s="830"/>
      <c r="AR88" s="830"/>
      <c r="AS88" s="830"/>
      <c r="AT88" s="830"/>
      <c r="AU88" s="830">
        <f>SUM(AU68:AY87)</f>
        <v>1327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664</v>
      </c>
      <c r="CS102" s="838"/>
      <c r="CT102" s="838"/>
      <c r="CU102" s="838"/>
      <c r="CV102" s="881"/>
      <c r="CW102" s="880">
        <f t="shared" ref="CW102" si="0">SUM(CW7:DA88)</f>
        <v>45</v>
      </c>
      <c r="CX102" s="838"/>
      <c r="CY102" s="838"/>
      <c r="CZ102" s="838"/>
      <c r="DA102" s="881"/>
      <c r="DB102" s="880">
        <f t="shared" ref="DB102" si="1">SUM(DB7:DF88)</f>
        <v>0</v>
      </c>
      <c r="DC102" s="838"/>
      <c r="DD102" s="838"/>
      <c r="DE102" s="838"/>
      <c r="DF102" s="881"/>
      <c r="DG102" s="880">
        <f t="shared" ref="DG102" si="2">SUM(DG7:DK88)</f>
        <v>0</v>
      </c>
      <c r="DH102" s="838"/>
      <c r="DI102" s="838"/>
      <c r="DJ102" s="838"/>
      <c r="DK102" s="881"/>
      <c r="DL102" s="880">
        <f t="shared" ref="DL102" si="3">SUM(DL7:DP88)</f>
        <v>0</v>
      </c>
      <c r="DM102" s="838"/>
      <c r="DN102" s="838"/>
      <c r="DO102" s="838"/>
      <c r="DP102" s="881"/>
      <c r="DQ102" s="880">
        <f>SUM(DQ7:DU88)</f>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6427769</v>
      </c>
      <c r="AB110" s="890"/>
      <c r="AC110" s="890"/>
      <c r="AD110" s="890"/>
      <c r="AE110" s="891"/>
      <c r="AF110" s="892">
        <v>6064149</v>
      </c>
      <c r="AG110" s="890"/>
      <c r="AH110" s="890"/>
      <c r="AI110" s="890"/>
      <c r="AJ110" s="891"/>
      <c r="AK110" s="892">
        <v>5886060</v>
      </c>
      <c r="AL110" s="890"/>
      <c r="AM110" s="890"/>
      <c r="AN110" s="890"/>
      <c r="AO110" s="891"/>
      <c r="AP110" s="893">
        <v>24.7</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56465196</v>
      </c>
      <c r="BR110" s="927"/>
      <c r="BS110" s="927"/>
      <c r="BT110" s="927"/>
      <c r="BU110" s="927"/>
      <c r="BV110" s="927">
        <v>54548306</v>
      </c>
      <c r="BW110" s="927"/>
      <c r="BX110" s="927"/>
      <c r="BY110" s="927"/>
      <c r="BZ110" s="927"/>
      <c r="CA110" s="927">
        <v>54082027</v>
      </c>
      <c r="CB110" s="927"/>
      <c r="CC110" s="927"/>
      <c r="CD110" s="927"/>
      <c r="CE110" s="927"/>
      <c r="CF110" s="941">
        <v>226.6</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561007</v>
      </c>
      <c r="BR111" s="920"/>
      <c r="BS111" s="920"/>
      <c r="BT111" s="920"/>
      <c r="BU111" s="920"/>
      <c r="BV111" s="920">
        <v>426908</v>
      </c>
      <c r="BW111" s="920"/>
      <c r="BX111" s="920"/>
      <c r="BY111" s="920"/>
      <c r="BZ111" s="920"/>
      <c r="CA111" s="920">
        <v>319211</v>
      </c>
      <c r="CB111" s="920"/>
      <c r="CC111" s="920"/>
      <c r="CD111" s="920"/>
      <c r="CE111" s="920"/>
      <c r="CF111" s="914">
        <v>1.3</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28327372</v>
      </c>
      <c r="BR112" s="920"/>
      <c r="BS112" s="920"/>
      <c r="BT112" s="920"/>
      <c r="BU112" s="920"/>
      <c r="BV112" s="920">
        <v>30472367</v>
      </c>
      <c r="BW112" s="920"/>
      <c r="BX112" s="920"/>
      <c r="BY112" s="920"/>
      <c r="BZ112" s="920"/>
      <c r="CA112" s="920">
        <v>32912071</v>
      </c>
      <c r="CB112" s="920"/>
      <c r="CC112" s="920"/>
      <c r="CD112" s="920"/>
      <c r="CE112" s="920"/>
      <c r="CF112" s="914">
        <v>137.9</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v>318</v>
      </c>
      <c r="DR112" s="920"/>
      <c r="DS112" s="920"/>
      <c r="DT112" s="920"/>
      <c r="DU112" s="920"/>
      <c r="DV112" s="921">
        <v>0</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1688995</v>
      </c>
      <c r="AB113" s="934"/>
      <c r="AC113" s="934"/>
      <c r="AD113" s="934"/>
      <c r="AE113" s="935"/>
      <c r="AF113" s="936">
        <v>1813908</v>
      </c>
      <c r="AG113" s="934"/>
      <c r="AH113" s="934"/>
      <c r="AI113" s="934"/>
      <c r="AJ113" s="935"/>
      <c r="AK113" s="936">
        <v>1820734</v>
      </c>
      <c r="AL113" s="934"/>
      <c r="AM113" s="934"/>
      <c r="AN113" s="934"/>
      <c r="AO113" s="935"/>
      <c r="AP113" s="937">
        <v>7.6</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571361</v>
      </c>
      <c r="BR113" s="920"/>
      <c r="BS113" s="920"/>
      <c r="BT113" s="920"/>
      <c r="BU113" s="920"/>
      <c r="BV113" s="920">
        <v>643629</v>
      </c>
      <c r="BW113" s="920"/>
      <c r="BX113" s="920"/>
      <c r="BY113" s="920"/>
      <c r="BZ113" s="920"/>
      <c r="CA113" s="920">
        <v>1326771</v>
      </c>
      <c r="CB113" s="920"/>
      <c r="CC113" s="920"/>
      <c r="CD113" s="920"/>
      <c r="CE113" s="920"/>
      <c r="CF113" s="914">
        <v>5.6</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13665</v>
      </c>
      <c r="AB114" s="959"/>
      <c r="AC114" s="959"/>
      <c r="AD114" s="959"/>
      <c r="AE114" s="960"/>
      <c r="AF114" s="961">
        <v>10272</v>
      </c>
      <c r="AG114" s="959"/>
      <c r="AH114" s="959"/>
      <c r="AI114" s="959"/>
      <c r="AJ114" s="960"/>
      <c r="AK114" s="961">
        <v>32559</v>
      </c>
      <c r="AL114" s="959"/>
      <c r="AM114" s="959"/>
      <c r="AN114" s="959"/>
      <c r="AO114" s="960"/>
      <c r="AP114" s="962">
        <v>0.1</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8101335</v>
      </c>
      <c r="BR114" s="920"/>
      <c r="BS114" s="920"/>
      <c r="BT114" s="920"/>
      <c r="BU114" s="920"/>
      <c r="BV114" s="920">
        <v>7570154</v>
      </c>
      <c r="BW114" s="920"/>
      <c r="BX114" s="920"/>
      <c r="BY114" s="920"/>
      <c r="BZ114" s="920"/>
      <c r="CA114" s="920">
        <v>7205574</v>
      </c>
      <c r="CB114" s="920"/>
      <c r="CC114" s="920"/>
      <c r="CD114" s="920"/>
      <c r="CE114" s="920"/>
      <c r="CF114" s="914">
        <v>30.2</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180823</v>
      </c>
      <c r="AB115" s="934"/>
      <c r="AC115" s="934"/>
      <c r="AD115" s="934"/>
      <c r="AE115" s="935"/>
      <c r="AF115" s="936">
        <v>144446</v>
      </c>
      <c r="AG115" s="934"/>
      <c r="AH115" s="934"/>
      <c r="AI115" s="934"/>
      <c r="AJ115" s="935"/>
      <c r="AK115" s="936">
        <v>115442</v>
      </c>
      <c r="AL115" s="934"/>
      <c r="AM115" s="934"/>
      <c r="AN115" s="934"/>
      <c r="AO115" s="935"/>
      <c r="AP115" s="937">
        <v>0.5</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461340</v>
      </c>
      <c r="DH116" s="959"/>
      <c r="DI116" s="959"/>
      <c r="DJ116" s="959"/>
      <c r="DK116" s="960"/>
      <c r="DL116" s="961">
        <v>373189</v>
      </c>
      <c r="DM116" s="959"/>
      <c r="DN116" s="959"/>
      <c r="DO116" s="959"/>
      <c r="DP116" s="960"/>
      <c r="DQ116" s="961">
        <v>310430</v>
      </c>
      <c r="DR116" s="959"/>
      <c r="DS116" s="959"/>
      <c r="DT116" s="959"/>
      <c r="DU116" s="960"/>
      <c r="DV116" s="962">
        <v>1.3</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8311252</v>
      </c>
      <c r="AB117" s="966"/>
      <c r="AC117" s="966"/>
      <c r="AD117" s="966"/>
      <c r="AE117" s="967"/>
      <c r="AF117" s="965">
        <v>8032775</v>
      </c>
      <c r="AG117" s="966"/>
      <c r="AH117" s="966"/>
      <c r="AI117" s="966"/>
      <c r="AJ117" s="967"/>
      <c r="AK117" s="965">
        <v>7854795</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427</v>
      </c>
      <c r="BP118" s="994"/>
      <c r="BQ118" s="985">
        <v>94026271</v>
      </c>
      <c r="BR118" s="986"/>
      <c r="BS118" s="986"/>
      <c r="BT118" s="986"/>
      <c r="BU118" s="986"/>
      <c r="BV118" s="986">
        <v>93661364</v>
      </c>
      <c r="BW118" s="986"/>
      <c r="BX118" s="986"/>
      <c r="BY118" s="986"/>
      <c r="BZ118" s="986"/>
      <c r="CA118" s="986">
        <v>95845654</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8562665</v>
      </c>
      <c r="BR119" s="927"/>
      <c r="BS119" s="927"/>
      <c r="BT119" s="927"/>
      <c r="BU119" s="927"/>
      <c r="BV119" s="927">
        <v>10392333</v>
      </c>
      <c r="BW119" s="927"/>
      <c r="BX119" s="927"/>
      <c r="BY119" s="927"/>
      <c r="BZ119" s="927"/>
      <c r="CA119" s="927">
        <v>12847315</v>
      </c>
      <c r="CB119" s="927"/>
      <c r="CC119" s="927"/>
      <c r="CD119" s="927"/>
      <c r="CE119" s="927"/>
      <c r="CF119" s="941">
        <v>53.8</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99667</v>
      </c>
      <c r="DH119" s="998"/>
      <c r="DI119" s="998"/>
      <c r="DJ119" s="998"/>
      <c r="DK119" s="999"/>
      <c r="DL119" s="1000">
        <v>53719</v>
      </c>
      <c r="DM119" s="998"/>
      <c r="DN119" s="998"/>
      <c r="DO119" s="998"/>
      <c r="DP119" s="999"/>
      <c r="DQ119" s="1000">
        <v>8463</v>
      </c>
      <c r="DR119" s="998"/>
      <c r="DS119" s="998"/>
      <c r="DT119" s="998"/>
      <c r="DU119" s="999"/>
      <c r="DV119" s="1001">
        <v>0</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1734875</v>
      </c>
      <c r="BR120" s="920"/>
      <c r="BS120" s="920"/>
      <c r="BT120" s="920"/>
      <c r="BU120" s="920"/>
      <c r="BV120" s="920">
        <v>1691329</v>
      </c>
      <c r="BW120" s="920"/>
      <c r="BX120" s="920"/>
      <c r="BY120" s="920"/>
      <c r="BZ120" s="920"/>
      <c r="CA120" s="920">
        <v>1660921</v>
      </c>
      <c r="CB120" s="920"/>
      <c r="CC120" s="920"/>
      <c r="CD120" s="920"/>
      <c r="CE120" s="920"/>
      <c r="CF120" s="914">
        <v>7</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17604892</v>
      </c>
      <c r="DH120" s="927"/>
      <c r="DI120" s="927"/>
      <c r="DJ120" s="927"/>
      <c r="DK120" s="927"/>
      <c r="DL120" s="927">
        <v>19550900</v>
      </c>
      <c r="DM120" s="927"/>
      <c r="DN120" s="927"/>
      <c r="DO120" s="927"/>
      <c r="DP120" s="927"/>
      <c r="DQ120" s="927">
        <v>21745008</v>
      </c>
      <c r="DR120" s="927"/>
      <c r="DS120" s="927"/>
      <c r="DT120" s="927"/>
      <c r="DU120" s="927"/>
      <c r="DV120" s="928">
        <v>91.1</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36914</v>
      </c>
      <c r="AB121" s="959"/>
      <c r="AC121" s="959"/>
      <c r="AD121" s="959"/>
      <c r="AE121" s="960"/>
      <c r="AF121" s="961">
        <v>38443</v>
      </c>
      <c r="AG121" s="959"/>
      <c r="AH121" s="959"/>
      <c r="AI121" s="959"/>
      <c r="AJ121" s="960"/>
      <c r="AK121" s="961">
        <v>37017</v>
      </c>
      <c r="AL121" s="959"/>
      <c r="AM121" s="959"/>
      <c r="AN121" s="959"/>
      <c r="AO121" s="960"/>
      <c r="AP121" s="962">
        <v>0.2</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62715229</v>
      </c>
      <c r="BR121" s="986"/>
      <c r="BS121" s="986"/>
      <c r="BT121" s="986"/>
      <c r="BU121" s="986"/>
      <c r="BV121" s="986">
        <v>61655980</v>
      </c>
      <c r="BW121" s="986"/>
      <c r="BX121" s="986"/>
      <c r="BY121" s="986"/>
      <c r="BZ121" s="986"/>
      <c r="CA121" s="986">
        <v>61090632</v>
      </c>
      <c r="CB121" s="986"/>
      <c r="CC121" s="986"/>
      <c r="CD121" s="986"/>
      <c r="CE121" s="986"/>
      <c r="CF121" s="1024">
        <v>255.9</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9402357</v>
      </c>
      <c r="DH121" s="920"/>
      <c r="DI121" s="920"/>
      <c r="DJ121" s="920"/>
      <c r="DK121" s="920"/>
      <c r="DL121" s="920">
        <v>10105349</v>
      </c>
      <c r="DM121" s="920"/>
      <c r="DN121" s="920"/>
      <c r="DO121" s="920"/>
      <c r="DP121" s="920"/>
      <c r="DQ121" s="920">
        <v>11081648</v>
      </c>
      <c r="DR121" s="920"/>
      <c r="DS121" s="920"/>
      <c r="DT121" s="920"/>
      <c r="DU121" s="920"/>
      <c r="DV121" s="921">
        <v>46.4</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436</v>
      </c>
      <c r="BP122" s="994"/>
      <c r="BQ122" s="1034">
        <v>73012769</v>
      </c>
      <c r="BR122" s="1035"/>
      <c r="BS122" s="1035"/>
      <c r="BT122" s="1035"/>
      <c r="BU122" s="1035"/>
      <c r="BV122" s="1035">
        <v>73739642</v>
      </c>
      <c r="BW122" s="1035"/>
      <c r="BX122" s="1035"/>
      <c r="BY122" s="1035"/>
      <c r="BZ122" s="1035"/>
      <c r="CA122" s="1035">
        <v>75598868</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123759</v>
      </c>
      <c r="DH122" s="920"/>
      <c r="DI122" s="920"/>
      <c r="DJ122" s="920"/>
      <c r="DK122" s="920"/>
      <c r="DL122" s="920">
        <v>102235</v>
      </c>
      <c r="DM122" s="920"/>
      <c r="DN122" s="920"/>
      <c r="DO122" s="920"/>
      <c r="DP122" s="920"/>
      <c r="DQ122" s="920">
        <v>85415</v>
      </c>
      <c r="DR122" s="920"/>
      <c r="DS122" s="920"/>
      <c r="DT122" s="920"/>
      <c r="DU122" s="920"/>
      <c r="DV122" s="921">
        <v>0.4</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94868</v>
      </c>
      <c r="AB123" s="959"/>
      <c r="AC123" s="959"/>
      <c r="AD123" s="959"/>
      <c r="AE123" s="960"/>
      <c r="AF123" s="961">
        <v>93094</v>
      </c>
      <c r="AG123" s="959"/>
      <c r="AH123" s="959"/>
      <c r="AI123" s="959"/>
      <c r="AJ123" s="960"/>
      <c r="AK123" s="961">
        <v>68172</v>
      </c>
      <c r="AL123" s="959"/>
      <c r="AM123" s="959"/>
      <c r="AN123" s="959"/>
      <c r="AO123" s="960"/>
      <c r="AP123" s="962">
        <v>0.3</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85.7</v>
      </c>
      <c r="BR123" s="1027"/>
      <c r="BS123" s="1027"/>
      <c r="BT123" s="1027"/>
      <c r="BU123" s="1027"/>
      <c r="BV123" s="1027">
        <v>81</v>
      </c>
      <c r="BW123" s="1027"/>
      <c r="BX123" s="1027"/>
      <c r="BY123" s="1027"/>
      <c r="BZ123" s="1027"/>
      <c r="CA123" s="1027">
        <v>84.8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v>1196364</v>
      </c>
      <c r="DH124" s="998"/>
      <c r="DI124" s="998"/>
      <c r="DJ124" s="998"/>
      <c r="DK124" s="999"/>
      <c r="DL124" s="1000">
        <v>713883</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41479</v>
      </c>
      <c r="AB126" s="959"/>
      <c r="AC126" s="959"/>
      <c r="AD126" s="959"/>
      <c r="AE126" s="960"/>
      <c r="AF126" s="961">
        <v>7476</v>
      </c>
      <c r="AG126" s="959"/>
      <c r="AH126" s="959"/>
      <c r="AI126" s="959"/>
      <c r="AJ126" s="960"/>
      <c r="AK126" s="961">
        <v>5424</v>
      </c>
      <c r="AL126" s="959"/>
      <c r="AM126" s="959"/>
      <c r="AN126" s="959"/>
      <c r="AO126" s="960"/>
      <c r="AP126" s="962">
        <v>0</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7562</v>
      </c>
      <c r="AB127" s="959"/>
      <c r="AC127" s="959"/>
      <c r="AD127" s="959"/>
      <c r="AE127" s="960"/>
      <c r="AF127" s="961">
        <v>5433</v>
      </c>
      <c r="AG127" s="959"/>
      <c r="AH127" s="959"/>
      <c r="AI127" s="959"/>
      <c r="AJ127" s="960"/>
      <c r="AK127" s="961">
        <v>4829</v>
      </c>
      <c r="AL127" s="959"/>
      <c r="AM127" s="959"/>
      <c r="AN127" s="959"/>
      <c r="AO127" s="960"/>
      <c r="AP127" s="962">
        <v>0</v>
      </c>
      <c r="AQ127" s="963"/>
      <c r="AR127" s="963"/>
      <c r="AS127" s="963"/>
      <c r="AT127" s="964"/>
      <c r="AU127" s="233"/>
      <c r="AV127" s="233"/>
      <c r="AW127" s="233"/>
      <c r="AX127" s="886" t="s">
        <v>447</v>
      </c>
      <c r="AY127" s="887"/>
      <c r="AZ127" s="887"/>
      <c r="BA127" s="887"/>
      <c r="BB127" s="887"/>
      <c r="BC127" s="887"/>
      <c r="BD127" s="887"/>
      <c r="BE127" s="888"/>
      <c r="BF127" s="1041" t="s">
        <v>112</v>
      </c>
      <c r="BG127" s="1042"/>
      <c r="BH127" s="1042"/>
      <c r="BI127" s="1042"/>
      <c r="BJ127" s="1042"/>
      <c r="BK127" s="1042"/>
      <c r="BL127" s="1051"/>
      <c r="BM127" s="1041">
        <v>11.85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449</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179649</v>
      </c>
      <c r="AB128" s="1090"/>
      <c r="AC128" s="1090"/>
      <c r="AD128" s="1090"/>
      <c r="AE128" s="1091"/>
      <c r="AF128" s="1092">
        <v>188362</v>
      </c>
      <c r="AG128" s="1090"/>
      <c r="AH128" s="1090"/>
      <c r="AI128" s="1090"/>
      <c r="AJ128" s="1091"/>
      <c r="AK128" s="1092">
        <v>196889</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112</v>
      </c>
      <c r="BG128" s="1067"/>
      <c r="BH128" s="1067"/>
      <c r="BI128" s="1067"/>
      <c r="BJ128" s="1067"/>
      <c r="BK128" s="1067"/>
      <c r="BL128" s="1068"/>
      <c r="BM128" s="1066">
        <v>16.850000000000001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29553561</v>
      </c>
      <c r="AB129" s="959"/>
      <c r="AC129" s="959"/>
      <c r="AD129" s="959"/>
      <c r="AE129" s="960"/>
      <c r="AF129" s="961">
        <v>29665711</v>
      </c>
      <c r="AG129" s="959"/>
      <c r="AH129" s="959"/>
      <c r="AI129" s="959"/>
      <c r="AJ129" s="960"/>
      <c r="AK129" s="961">
        <v>29099202</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5050041</v>
      </c>
      <c r="AB130" s="959"/>
      <c r="AC130" s="959"/>
      <c r="AD130" s="959"/>
      <c r="AE130" s="960"/>
      <c r="AF130" s="961">
        <v>5090952</v>
      </c>
      <c r="AG130" s="959"/>
      <c r="AH130" s="959"/>
      <c r="AI130" s="959"/>
      <c r="AJ130" s="960"/>
      <c r="AK130" s="961">
        <v>5228303</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84.8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24503520</v>
      </c>
      <c r="AB131" s="998"/>
      <c r="AC131" s="998"/>
      <c r="AD131" s="998"/>
      <c r="AE131" s="999"/>
      <c r="AF131" s="1000">
        <v>24574759</v>
      </c>
      <c r="AG131" s="998"/>
      <c r="AH131" s="998"/>
      <c r="AI131" s="998"/>
      <c r="AJ131" s="999"/>
      <c r="AK131" s="1000">
        <v>23870899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12.57599724</v>
      </c>
      <c r="AB132" s="1104"/>
      <c r="AC132" s="1104"/>
      <c r="AD132" s="1104"/>
      <c r="AE132" s="1105"/>
      <c r="AF132" s="1106">
        <v>11.20442727</v>
      </c>
      <c r="AG132" s="1104"/>
      <c r="AH132" s="1104"/>
      <c r="AI132" s="1104"/>
      <c r="AJ132" s="1105"/>
      <c r="AK132" s="1106">
        <v>10.17809593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14.2</v>
      </c>
      <c r="AB133" s="1111"/>
      <c r="AC133" s="1111"/>
      <c r="AD133" s="1111"/>
      <c r="AE133" s="1112"/>
      <c r="AF133" s="1110">
        <v>12.4</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7736941</v>
      </c>
      <c r="L9" s="264">
        <v>77545</v>
      </c>
      <c r="M9" s="265">
        <v>58961</v>
      </c>
      <c r="N9" s="266">
        <v>31.5</v>
      </c>
    </row>
    <row r="10" spans="1:16">
      <c r="A10" s="248"/>
      <c r="B10" s="244"/>
      <c r="C10" s="244"/>
      <c r="D10" s="244"/>
      <c r="E10" s="244"/>
      <c r="F10" s="244"/>
      <c r="G10" s="1119" t="s">
        <v>470</v>
      </c>
      <c r="H10" s="1120"/>
      <c r="I10" s="1120"/>
      <c r="J10" s="1121"/>
      <c r="K10" s="267">
        <v>411860</v>
      </c>
      <c r="L10" s="268">
        <v>4128</v>
      </c>
      <c r="M10" s="269">
        <v>3996</v>
      </c>
      <c r="N10" s="270">
        <v>3.3</v>
      </c>
    </row>
    <row r="11" spans="1:16" ht="13.5" customHeight="1">
      <c r="A11" s="248"/>
      <c r="B11" s="244"/>
      <c r="C11" s="244"/>
      <c r="D11" s="244"/>
      <c r="E11" s="244"/>
      <c r="F11" s="244"/>
      <c r="G11" s="1119" t="s">
        <v>471</v>
      </c>
      <c r="H11" s="1120"/>
      <c r="I11" s="1120"/>
      <c r="J11" s="1121"/>
      <c r="K11" s="267">
        <v>129059</v>
      </c>
      <c r="L11" s="268">
        <v>1294</v>
      </c>
      <c r="M11" s="269">
        <v>3773</v>
      </c>
      <c r="N11" s="270">
        <v>-65.7</v>
      </c>
    </row>
    <row r="12" spans="1:16" ht="13.5" customHeight="1">
      <c r="A12" s="248"/>
      <c r="B12" s="244"/>
      <c r="C12" s="244"/>
      <c r="D12" s="244"/>
      <c r="E12" s="244"/>
      <c r="F12" s="244"/>
      <c r="G12" s="1119" t="s">
        <v>472</v>
      </c>
      <c r="H12" s="1120"/>
      <c r="I12" s="1120"/>
      <c r="J12" s="1121"/>
      <c r="K12" s="267" t="s">
        <v>473</v>
      </c>
      <c r="L12" s="268" t="s">
        <v>473</v>
      </c>
      <c r="M12" s="269">
        <v>594</v>
      </c>
      <c r="N12" s="270" t="s">
        <v>473</v>
      </c>
    </row>
    <row r="13" spans="1:16" ht="13.5" customHeight="1">
      <c r="A13" s="248"/>
      <c r="B13" s="244"/>
      <c r="C13" s="244"/>
      <c r="D13" s="244"/>
      <c r="E13" s="244"/>
      <c r="F13" s="244"/>
      <c r="G13" s="1119" t="s">
        <v>474</v>
      </c>
      <c r="H13" s="1120"/>
      <c r="I13" s="1120"/>
      <c r="J13" s="1121"/>
      <c r="K13" s="267" t="s">
        <v>473</v>
      </c>
      <c r="L13" s="268" t="s">
        <v>473</v>
      </c>
      <c r="M13" s="269">
        <v>1</v>
      </c>
      <c r="N13" s="270" t="s">
        <v>473</v>
      </c>
    </row>
    <row r="14" spans="1:16" ht="13.5" customHeight="1">
      <c r="A14" s="248"/>
      <c r="B14" s="244"/>
      <c r="C14" s="244"/>
      <c r="D14" s="244"/>
      <c r="E14" s="244"/>
      <c r="F14" s="244"/>
      <c r="G14" s="1119" t="s">
        <v>475</v>
      </c>
      <c r="H14" s="1120"/>
      <c r="I14" s="1120"/>
      <c r="J14" s="1121"/>
      <c r="K14" s="267">
        <v>188530</v>
      </c>
      <c r="L14" s="268">
        <v>1890</v>
      </c>
      <c r="M14" s="269">
        <v>2438</v>
      </c>
      <c r="N14" s="270">
        <v>-22.5</v>
      </c>
    </row>
    <row r="15" spans="1:16" ht="13.5" customHeight="1">
      <c r="A15" s="248"/>
      <c r="B15" s="244"/>
      <c r="C15" s="244"/>
      <c r="D15" s="244"/>
      <c r="E15" s="244"/>
      <c r="F15" s="244"/>
      <c r="G15" s="1119" t="s">
        <v>476</v>
      </c>
      <c r="H15" s="1120"/>
      <c r="I15" s="1120"/>
      <c r="J15" s="1121"/>
      <c r="K15" s="267">
        <v>94244</v>
      </c>
      <c r="L15" s="268">
        <v>945</v>
      </c>
      <c r="M15" s="269">
        <v>1435</v>
      </c>
      <c r="N15" s="270">
        <v>-34.1</v>
      </c>
    </row>
    <row r="16" spans="1:16">
      <c r="A16" s="248"/>
      <c r="B16" s="244"/>
      <c r="C16" s="244"/>
      <c r="D16" s="244"/>
      <c r="E16" s="244"/>
      <c r="F16" s="244"/>
      <c r="G16" s="1122" t="s">
        <v>477</v>
      </c>
      <c r="H16" s="1123"/>
      <c r="I16" s="1123"/>
      <c r="J16" s="1124"/>
      <c r="K16" s="268">
        <v>-868663</v>
      </c>
      <c r="L16" s="268">
        <v>-8706</v>
      </c>
      <c r="M16" s="269">
        <v>-6041</v>
      </c>
      <c r="N16" s="270">
        <v>44.1</v>
      </c>
    </row>
    <row r="17" spans="1:16">
      <c r="A17" s="248"/>
      <c r="B17" s="244"/>
      <c r="C17" s="244"/>
      <c r="D17" s="244"/>
      <c r="E17" s="244"/>
      <c r="F17" s="244"/>
      <c r="G17" s="1122" t="s">
        <v>169</v>
      </c>
      <c r="H17" s="1123"/>
      <c r="I17" s="1123"/>
      <c r="J17" s="1124"/>
      <c r="K17" s="268">
        <v>7691971</v>
      </c>
      <c r="L17" s="268">
        <v>77095</v>
      </c>
      <c r="M17" s="269">
        <v>65157</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8.89</v>
      </c>
      <c r="L21" s="281">
        <v>6.38</v>
      </c>
      <c r="M21" s="282">
        <v>2.5099999999999998</v>
      </c>
      <c r="N21" s="249"/>
      <c r="O21" s="283"/>
      <c r="P21" s="279"/>
    </row>
    <row r="22" spans="1:16" s="284" customFormat="1">
      <c r="A22" s="279"/>
      <c r="B22" s="249"/>
      <c r="C22" s="249"/>
      <c r="D22" s="249"/>
      <c r="E22" s="249"/>
      <c r="F22" s="249"/>
      <c r="G22" s="1114" t="s">
        <v>483</v>
      </c>
      <c r="H22" s="1115"/>
      <c r="I22" s="1115"/>
      <c r="J22" s="1116"/>
      <c r="K22" s="285">
        <v>92.4</v>
      </c>
      <c r="L22" s="286">
        <v>99.2</v>
      </c>
      <c r="M22" s="287">
        <v>-6.8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5886060</v>
      </c>
      <c r="L32" s="294">
        <v>58995</v>
      </c>
      <c r="M32" s="295">
        <v>38103</v>
      </c>
      <c r="N32" s="296">
        <v>54.8</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v>32</v>
      </c>
      <c r="N34" s="296" t="s">
        <v>473</v>
      </c>
    </row>
    <row r="35" spans="1:16" ht="27" customHeight="1">
      <c r="A35" s="248"/>
      <c r="B35" s="244"/>
      <c r="C35" s="244"/>
      <c r="D35" s="244"/>
      <c r="E35" s="244"/>
      <c r="F35" s="244"/>
      <c r="G35" s="1130" t="s">
        <v>489</v>
      </c>
      <c r="H35" s="1131"/>
      <c r="I35" s="1131"/>
      <c r="J35" s="1132"/>
      <c r="K35" s="294">
        <v>1820734</v>
      </c>
      <c r="L35" s="294">
        <v>18249</v>
      </c>
      <c r="M35" s="295">
        <v>9772</v>
      </c>
      <c r="N35" s="296">
        <v>86.7</v>
      </c>
    </row>
    <row r="36" spans="1:16" ht="27" customHeight="1">
      <c r="A36" s="248"/>
      <c r="B36" s="244"/>
      <c r="C36" s="244"/>
      <c r="D36" s="244"/>
      <c r="E36" s="244"/>
      <c r="F36" s="244"/>
      <c r="G36" s="1130" t="s">
        <v>490</v>
      </c>
      <c r="H36" s="1131"/>
      <c r="I36" s="1131"/>
      <c r="J36" s="1132"/>
      <c r="K36" s="294">
        <v>32559</v>
      </c>
      <c r="L36" s="294">
        <v>326</v>
      </c>
      <c r="M36" s="295">
        <v>1367</v>
      </c>
      <c r="N36" s="296">
        <v>-76.2</v>
      </c>
    </row>
    <row r="37" spans="1:16" ht="13.5" customHeight="1">
      <c r="A37" s="248"/>
      <c r="B37" s="244"/>
      <c r="C37" s="244"/>
      <c r="D37" s="244"/>
      <c r="E37" s="244"/>
      <c r="F37" s="244"/>
      <c r="G37" s="1130" t="s">
        <v>491</v>
      </c>
      <c r="H37" s="1131"/>
      <c r="I37" s="1131"/>
      <c r="J37" s="1132"/>
      <c r="K37" s="294">
        <v>115442</v>
      </c>
      <c r="L37" s="294">
        <v>1157</v>
      </c>
      <c r="M37" s="295">
        <v>888</v>
      </c>
      <c r="N37" s="296">
        <v>30.3</v>
      </c>
    </row>
    <row r="38" spans="1:16" ht="27" customHeight="1">
      <c r="A38" s="248"/>
      <c r="B38" s="244"/>
      <c r="C38" s="244"/>
      <c r="D38" s="244"/>
      <c r="E38" s="244"/>
      <c r="F38" s="244"/>
      <c r="G38" s="1133" t="s">
        <v>492</v>
      </c>
      <c r="H38" s="1134"/>
      <c r="I38" s="1134"/>
      <c r="J38" s="1135"/>
      <c r="K38" s="297" t="s">
        <v>473</v>
      </c>
      <c r="L38" s="297" t="s">
        <v>473</v>
      </c>
      <c r="M38" s="298">
        <v>2</v>
      </c>
      <c r="N38" s="299" t="s">
        <v>473</v>
      </c>
      <c r="O38" s="293"/>
    </row>
    <row r="39" spans="1:16">
      <c r="A39" s="248"/>
      <c r="B39" s="244"/>
      <c r="C39" s="244"/>
      <c r="D39" s="244"/>
      <c r="E39" s="244"/>
      <c r="F39" s="244"/>
      <c r="G39" s="1133" t="s">
        <v>493</v>
      </c>
      <c r="H39" s="1134"/>
      <c r="I39" s="1134"/>
      <c r="J39" s="1135"/>
      <c r="K39" s="300">
        <v>-196889</v>
      </c>
      <c r="L39" s="300">
        <v>-1973</v>
      </c>
      <c r="M39" s="301">
        <v>-6931</v>
      </c>
      <c r="N39" s="302">
        <v>-71.5</v>
      </c>
      <c r="O39" s="293"/>
    </row>
    <row r="40" spans="1:16" ht="27" customHeight="1">
      <c r="A40" s="248"/>
      <c r="B40" s="244"/>
      <c r="C40" s="244"/>
      <c r="D40" s="244"/>
      <c r="E40" s="244"/>
      <c r="F40" s="244"/>
      <c r="G40" s="1130" t="s">
        <v>494</v>
      </c>
      <c r="H40" s="1131"/>
      <c r="I40" s="1131"/>
      <c r="J40" s="1132"/>
      <c r="K40" s="300">
        <v>-5228303</v>
      </c>
      <c r="L40" s="300">
        <v>-52402</v>
      </c>
      <c r="M40" s="301">
        <v>-31548</v>
      </c>
      <c r="N40" s="302">
        <v>66.099999999999994</v>
      </c>
      <c r="O40" s="293"/>
    </row>
    <row r="41" spans="1:16">
      <c r="A41" s="248"/>
      <c r="B41" s="244"/>
      <c r="C41" s="244"/>
      <c r="D41" s="244"/>
      <c r="E41" s="244"/>
      <c r="F41" s="244"/>
      <c r="G41" s="1136" t="s">
        <v>279</v>
      </c>
      <c r="H41" s="1137"/>
      <c r="I41" s="1137"/>
      <c r="J41" s="1138"/>
      <c r="K41" s="294">
        <v>2429603</v>
      </c>
      <c r="L41" s="300">
        <v>24351</v>
      </c>
      <c r="M41" s="301">
        <v>11686</v>
      </c>
      <c r="N41" s="302">
        <v>108.4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6837382</v>
      </c>
      <c r="J51" s="320">
        <v>66917</v>
      </c>
      <c r="K51" s="321">
        <v>-7.5</v>
      </c>
      <c r="L51" s="322">
        <v>51263</v>
      </c>
      <c r="M51" s="323">
        <v>-4.9000000000000004</v>
      </c>
      <c r="N51" s="324">
        <v>-2.6</v>
      </c>
    </row>
    <row r="52" spans="1:14">
      <c r="A52" s="248"/>
      <c r="B52" s="244"/>
      <c r="C52" s="244"/>
      <c r="D52" s="244"/>
      <c r="E52" s="244"/>
      <c r="F52" s="244"/>
      <c r="G52" s="325"/>
      <c r="H52" s="326" t="s">
        <v>505</v>
      </c>
      <c r="I52" s="327">
        <v>4382925</v>
      </c>
      <c r="J52" s="328">
        <v>42895</v>
      </c>
      <c r="K52" s="329">
        <v>6.3</v>
      </c>
      <c r="L52" s="330">
        <v>29061</v>
      </c>
      <c r="M52" s="331">
        <v>-15.2</v>
      </c>
      <c r="N52" s="332">
        <v>21.5</v>
      </c>
    </row>
    <row r="53" spans="1:14">
      <c r="A53" s="248"/>
      <c r="B53" s="244"/>
      <c r="C53" s="244"/>
      <c r="D53" s="244"/>
      <c r="E53" s="244"/>
      <c r="F53" s="244"/>
      <c r="G53" s="310" t="s">
        <v>506</v>
      </c>
      <c r="H53" s="311"/>
      <c r="I53" s="319">
        <v>7455759</v>
      </c>
      <c r="J53" s="320">
        <v>73434</v>
      </c>
      <c r="K53" s="321">
        <v>9.6999999999999993</v>
      </c>
      <c r="L53" s="322">
        <v>41433</v>
      </c>
      <c r="M53" s="323">
        <v>-19.2</v>
      </c>
      <c r="N53" s="324">
        <v>28.9</v>
      </c>
    </row>
    <row r="54" spans="1:14">
      <c r="A54" s="248"/>
      <c r="B54" s="244"/>
      <c r="C54" s="244"/>
      <c r="D54" s="244"/>
      <c r="E54" s="244"/>
      <c r="F54" s="244"/>
      <c r="G54" s="325"/>
      <c r="H54" s="326" t="s">
        <v>505</v>
      </c>
      <c r="I54" s="327">
        <v>4275877</v>
      </c>
      <c r="J54" s="328">
        <v>42114</v>
      </c>
      <c r="K54" s="329">
        <v>-1.8</v>
      </c>
      <c r="L54" s="330">
        <v>22351</v>
      </c>
      <c r="M54" s="331">
        <v>-23.1</v>
      </c>
      <c r="N54" s="332">
        <v>21.3</v>
      </c>
    </row>
    <row r="55" spans="1:14">
      <c r="A55" s="248"/>
      <c r="B55" s="244"/>
      <c r="C55" s="244"/>
      <c r="D55" s="244"/>
      <c r="E55" s="244"/>
      <c r="F55" s="244"/>
      <c r="G55" s="310" t="s">
        <v>507</v>
      </c>
      <c r="H55" s="311"/>
      <c r="I55" s="319">
        <v>3964134</v>
      </c>
      <c r="J55" s="320">
        <v>39239</v>
      </c>
      <c r="K55" s="321">
        <v>-46.6</v>
      </c>
      <c r="L55" s="322">
        <v>43493</v>
      </c>
      <c r="M55" s="323">
        <v>5</v>
      </c>
      <c r="N55" s="324">
        <v>-51.6</v>
      </c>
    </row>
    <row r="56" spans="1:14">
      <c r="A56" s="248"/>
      <c r="B56" s="244"/>
      <c r="C56" s="244"/>
      <c r="D56" s="244"/>
      <c r="E56" s="244"/>
      <c r="F56" s="244"/>
      <c r="G56" s="325"/>
      <c r="H56" s="326" t="s">
        <v>505</v>
      </c>
      <c r="I56" s="327">
        <v>2316975</v>
      </c>
      <c r="J56" s="328">
        <v>22934</v>
      </c>
      <c r="K56" s="329">
        <v>-45.5</v>
      </c>
      <c r="L56" s="330">
        <v>23254</v>
      </c>
      <c r="M56" s="331">
        <v>4</v>
      </c>
      <c r="N56" s="332">
        <v>-49.5</v>
      </c>
    </row>
    <row r="57" spans="1:14">
      <c r="A57" s="248"/>
      <c r="B57" s="244"/>
      <c r="C57" s="244"/>
      <c r="D57" s="244"/>
      <c r="E57" s="244"/>
      <c r="F57" s="244"/>
      <c r="G57" s="310" t="s">
        <v>508</v>
      </c>
      <c r="H57" s="311"/>
      <c r="I57" s="319">
        <v>3951759</v>
      </c>
      <c r="J57" s="320">
        <v>39234</v>
      </c>
      <c r="K57" s="321">
        <v>0</v>
      </c>
      <c r="L57" s="322">
        <v>50840</v>
      </c>
      <c r="M57" s="323">
        <v>16.899999999999999</v>
      </c>
      <c r="N57" s="324">
        <v>-16.899999999999999</v>
      </c>
    </row>
    <row r="58" spans="1:14">
      <c r="A58" s="248"/>
      <c r="B58" s="244"/>
      <c r="C58" s="244"/>
      <c r="D58" s="244"/>
      <c r="E58" s="244"/>
      <c r="F58" s="244"/>
      <c r="G58" s="325"/>
      <c r="H58" s="326" t="s">
        <v>505</v>
      </c>
      <c r="I58" s="327">
        <v>2274107</v>
      </c>
      <c r="J58" s="328">
        <v>22578</v>
      </c>
      <c r="K58" s="329">
        <v>-1.6</v>
      </c>
      <c r="L58" s="330">
        <v>25367</v>
      </c>
      <c r="M58" s="331">
        <v>9.1</v>
      </c>
      <c r="N58" s="332">
        <v>-10.7</v>
      </c>
    </row>
    <row r="59" spans="1:14">
      <c r="A59" s="248"/>
      <c r="B59" s="244"/>
      <c r="C59" s="244"/>
      <c r="D59" s="244"/>
      <c r="E59" s="244"/>
      <c r="F59" s="244"/>
      <c r="G59" s="310" t="s">
        <v>509</v>
      </c>
      <c r="H59" s="311"/>
      <c r="I59" s="319">
        <v>5143173</v>
      </c>
      <c r="J59" s="320">
        <v>51549</v>
      </c>
      <c r="K59" s="321">
        <v>31.4</v>
      </c>
      <c r="L59" s="322">
        <v>53605</v>
      </c>
      <c r="M59" s="323">
        <v>5.4</v>
      </c>
      <c r="N59" s="324">
        <v>26</v>
      </c>
    </row>
    <row r="60" spans="1:14">
      <c r="A60" s="248"/>
      <c r="B60" s="244"/>
      <c r="C60" s="244"/>
      <c r="D60" s="244"/>
      <c r="E60" s="244"/>
      <c r="F60" s="244"/>
      <c r="G60" s="325"/>
      <c r="H60" s="326" t="s">
        <v>505</v>
      </c>
      <c r="I60" s="333">
        <v>2994134</v>
      </c>
      <c r="J60" s="328">
        <v>30009</v>
      </c>
      <c r="K60" s="329">
        <v>32.9</v>
      </c>
      <c r="L60" s="330">
        <v>28343</v>
      </c>
      <c r="M60" s="331">
        <v>11.7</v>
      </c>
      <c r="N60" s="332">
        <v>21.2</v>
      </c>
    </row>
    <row r="61" spans="1:14">
      <c r="A61" s="248"/>
      <c r="B61" s="244"/>
      <c r="C61" s="244"/>
      <c r="D61" s="244"/>
      <c r="E61" s="244"/>
      <c r="F61" s="244"/>
      <c r="G61" s="310" t="s">
        <v>510</v>
      </c>
      <c r="H61" s="334"/>
      <c r="I61" s="335">
        <v>5470441</v>
      </c>
      <c r="J61" s="336">
        <v>54075</v>
      </c>
      <c r="K61" s="337">
        <v>-2.6</v>
      </c>
      <c r="L61" s="338">
        <v>48127</v>
      </c>
      <c r="M61" s="339">
        <v>0.6</v>
      </c>
      <c r="N61" s="324">
        <v>-3.2</v>
      </c>
    </row>
    <row r="62" spans="1:14">
      <c r="A62" s="248"/>
      <c r="B62" s="244"/>
      <c r="C62" s="244"/>
      <c r="D62" s="244"/>
      <c r="E62" s="244"/>
      <c r="F62" s="244"/>
      <c r="G62" s="325"/>
      <c r="H62" s="326" t="s">
        <v>505</v>
      </c>
      <c r="I62" s="327">
        <v>3248804</v>
      </c>
      <c r="J62" s="328">
        <v>32106</v>
      </c>
      <c r="K62" s="329">
        <v>-1.9</v>
      </c>
      <c r="L62" s="330">
        <v>25675</v>
      </c>
      <c r="M62" s="331">
        <v>-2.7</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13.79</v>
      </c>
      <c r="G47" s="12">
        <v>14.4</v>
      </c>
      <c r="H47" s="12">
        <v>17.91</v>
      </c>
      <c r="I47" s="12">
        <v>21.84</v>
      </c>
      <c r="J47" s="13">
        <v>26.85</v>
      </c>
    </row>
    <row r="48" spans="2:10" ht="57.75" customHeight="1">
      <c r="B48" s="14"/>
      <c r="C48" s="1141" t="s">
        <v>4</v>
      </c>
      <c r="D48" s="1141"/>
      <c r="E48" s="1142"/>
      <c r="F48" s="15">
        <v>3.59</v>
      </c>
      <c r="G48" s="16">
        <v>6.21</v>
      </c>
      <c r="H48" s="16">
        <v>6.74</v>
      </c>
      <c r="I48" s="16">
        <v>6.03</v>
      </c>
      <c r="J48" s="17">
        <v>5.46</v>
      </c>
    </row>
    <row r="49" spans="2:10" ht="57.75" customHeight="1" thickBot="1">
      <c r="B49" s="18"/>
      <c r="C49" s="1143" t="s">
        <v>5</v>
      </c>
      <c r="D49" s="1143"/>
      <c r="E49" s="1144"/>
      <c r="F49" s="19">
        <v>4.38</v>
      </c>
      <c r="G49" s="20">
        <v>2.93</v>
      </c>
      <c r="H49" s="20">
        <v>4.04</v>
      </c>
      <c r="I49" s="20">
        <v>3.46</v>
      </c>
      <c r="J49" s="21">
        <v>3.89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3.59</v>
      </c>
      <c r="G34" s="33">
        <v>6.21</v>
      </c>
      <c r="H34" s="33">
        <v>6.73</v>
      </c>
      <c r="I34" s="33">
        <v>6.03</v>
      </c>
      <c r="J34" s="34">
        <v>5.46</v>
      </c>
      <c r="K34" s="22"/>
      <c r="L34" s="22"/>
      <c r="M34" s="22"/>
      <c r="N34" s="22"/>
      <c r="O34" s="22"/>
      <c r="P34" s="22"/>
    </row>
    <row r="35" spans="1:16" ht="39" customHeight="1">
      <c r="A35" s="22"/>
      <c r="B35" s="35"/>
      <c r="C35" s="1145" t="s">
        <v>518</v>
      </c>
      <c r="D35" s="1146"/>
      <c r="E35" s="1147"/>
      <c r="F35" s="36">
        <v>1.19</v>
      </c>
      <c r="G35" s="37">
        <v>1.03</v>
      </c>
      <c r="H35" s="37">
        <v>1.49</v>
      </c>
      <c r="I35" s="37">
        <v>2.1800000000000002</v>
      </c>
      <c r="J35" s="38">
        <v>1.67</v>
      </c>
      <c r="K35" s="22"/>
      <c r="L35" s="22"/>
      <c r="M35" s="22"/>
      <c r="N35" s="22"/>
      <c r="O35" s="22"/>
      <c r="P35" s="22"/>
    </row>
    <row r="36" spans="1:16" ht="39" customHeight="1">
      <c r="A36" s="22"/>
      <c r="B36" s="35"/>
      <c r="C36" s="1145" t="s">
        <v>519</v>
      </c>
      <c r="D36" s="1146"/>
      <c r="E36" s="1147"/>
      <c r="F36" s="36">
        <v>0.15</v>
      </c>
      <c r="G36" s="37">
        <v>0.24</v>
      </c>
      <c r="H36" s="37">
        <v>0.5</v>
      </c>
      <c r="I36" s="37">
        <v>0.28000000000000003</v>
      </c>
      <c r="J36" s="38">
        <v>0.48</v>
      </c>
      <c r="K36" s="22"/>
      <c r="L36" s="22"/>
      <c r="M36" s="22"/>
      <c r="N36" s="22"/>
      <c r="O36" s="22"/>
      <c r="P36" s="22"/>
    </row>
    <row r="37" spans="1:16" ht="39" customHeight="1">
      <c r="A37" s="22"/>
      <c r="B37" s="35"/>
      <c r="C37" s="1145" t="s">
        <v>520</v>
      </c>
      <c r="D37" s="1146"/>
      <c r="E37" s="1147"/>
      <c r="F37" s="36">
        <v>0.18</v>
      </c>
      <c r="G37" s="37">
        <v>0.18</v>
      </c>
      <c r="H37" s="37">
        <v>0.19</v>
      </c>
      <c r="I37" s="37">
        <v>0.17</v>
      </c>
      <c r="J37" s="38">
        <v>0.25</v>
      </c>
      <c r="K37" s="22"/>
      <c r="L37" s="22"/>
      <c r="M37" s="22"/>
      <c r="N37" s="22"/>
      <c r="O37" s="22"/>
      <c r="P37" s="22"/>
    </row>
    <row r="38" spans="1:16" ht="39" customHeight="1">
      <c r="A38" s="22"/>
      <c r="B38" s="35"/>
      <c r="C38" s="1145" t="s">
        <v>521</v>
      </c>
      <c r="D38" s="1146"/>
      <c r="E38" s="1147"/>
      <c r="F38" s="36">
        <v>0.15</v>
      </c>
      <c r="G38" s="37">
        <v>7.0000000000000007E-2</v>
      </c>
      <c r="H38" s="37">
        <v>0.1</v>
      </c>
      <c r="I38" s="37">
        <v>0.1</v>
      </c>
      <c r="J38" s="38">
        <v>0.11</v>
      </c>
      <c r="K38" s="22"/>
      <c r="L38" s="22"/>
      <c r="M38" s="22"/>
      <c r="N38" s="22"/>
      <c r="O38" s="22"/>
      <c r="P38" s="22"/>
    </row>
    <row r="39" spans="1:16" ht="39" customHeight="1">
      <c r="A39" s="22"/>
      <c r="B39" s="35"/>
      <c r="C39" s="1145" t="s">
        <v>522</v>
      </c>
      <c r="D39" s="1146"/>
      <c r="E39" s="1147"/>
      <c r="F39" s="36">
        <v>0</v>
      </c>
      <c r="G39" s="37">
        <v>0</v>
      </c>
      <c r="H39" s="37">
        <v>0</v>
      </c>
      <c r="I39" s="37">
        <v>0</v>
      </c>
      <c r="J39" s="38">
        <v>0</v>
      </c>
      <c r="K39" s="22"/>
      <c r="L39" s="22"/>
      <c r="M39" s="22"/>
      <c r="N39" s="22"/>
      <c r="O39" s="22"/>
      <c r="P39" s="22"/>
    </row>
    <row r="40" spans="1:16" ht="39" customHeight="1">
      <c r="A40" s="22"/>
      <c r="B40" s="35"/>
      <c r="C40" s="1145" t="s">
        <v>523</v>
      </c>
      <c r="D40" s="1146"/>
      <c r="E40" s="1147"/>
      <c r="F40" s="36">
        <v>0.01</v>
      </c>
      <c r="G40" s="37">
        <v>0.01</v>
      </c>
      <c r="H40" s="37">
        <v>0.01</v>
      </c>
      <c r="I40" s="37">
        <v>0.01</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525</v>
      </c>
      <c r="D43" s="1149"/>
      <c r="E43" s="1150"/>
      <c r="F43" s="41">
        <v>6.65</v>
      </c>
      <c r="G43" s="42">
        <v>6.25</v>
      </c>
      <c r="H43" s="42">
        <v>5.64</v>
      </c>
      <c r="I43" s="42">
        <v>6.1</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7027</v>
      </c>
      <c r="L45" s="60">
        <v>6371</v>
      </c>
      <c r="M45" s="60">
        <v>6428</v>
      </c>
      <c r="N45" s="60">
        <v>6064</v>
      </c>
      <c r="O45" s="61">
        <v>5886</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1966</v>
      </c>
      <c r="L48" s="64">
        <v>1928</v>
      </c>
      <c r="M48" s="64">
        <v>1689</v>
      </c>
      <c r="N48" s="64">
        <v>1814</v>
      </c>
      <c r="O48" s="65">
        <v>1821</v>
      </c>
      <c r="P48" s="48"/>
      <c r="Q48" s="48"/>
      <c r="R48" s="48"/>
      <c r="S48" s="48"/>
      <c r="T48" s="48"/>
      <c r="U48" s="48"/>
    </row>
    <row r="49" spans="1:21" ht="30.75" customHeight="1">
      <c r="A49" s="48"/>
      <c r="B49" s="1163"/>
      <c r="C49" s="1164"/>
      <c r="D49" s="62"/>
      <c r="E49" s="1155" t="s">
        <v>16</v>
      </c>
      <c r="F49" s="1155"/>
      <c r="G49" s="1155"/>
      <c r="H49" s="1155"/>
      <c r="I49" s="1155"/>
      <c r="J49" s="1156"/>
      <c r="K49" s="63">
        <v>18</v>
      </c>
      <c r="L49" s="64">
        <v>16</v>
      </c>
      <c r="M49" s="64">
        <v>14</v>
      </c>
      <c r="N49" s="64">
        <v>10</v>
      </c>
      <c r="O49" s="65">
        <v>33</v>
      </c>
      <c r="P49" s="48"/>
      <c r="Q49" s="48"/>
      <c r="R49" s="48"/>
      <c r="S49" s="48"/>
      <c r="T49" s="48"/>
      <c r="U49" s="48"/>
    </row>
    <row r="50" spans="1:21" ht="30.75" customHeight="1">
      <c r="A50" s="48"/>
      <c r="B50" s="1163"/>
      <c r="C50" s="1164"/>
      <c r="D50" s="62"/>
      <c r="E50" s="1155" t="s">
        <v>17</v>
      </c>
      <c r="F50" s="1155"/>
      <c r="G50" s="1155"/>
      <c r="H50" s="1155"/>
      <c r="I50" s="1155"/>
      <c r="J50" s="1156"/>
      <c r="K50" s="63">
        <v>226</v>
      </c>
      <c r="L50" s="64">
        <v>182</v>
      </c>
      <c r="M50" s="64">
        <v>181</v>
      </c>
      <c r="N50" s="64">
        <v>144</v>
      </c>
      <c r="O50" s="65">
        <v>115</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5072</v>
      </c>
      <c r="L52" s="64">
        <v>5155</v>
      </c>
      <c r="M52" s="64">
        <v>5230</v>
      </c>
      <c r="N52" s="64">
        <v>5280</v>
      </c>
      <c r="O52" s="65">
        <v>5427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4165</v>
      </c>
      <c r="L53" s="69">
        <v>3342</v>
      </c>
      <c r="M53" s="69">
        <v>3082</v>
      </c>
      <c r="N53" s="69">
        <v>2752</v>
      </c>
      <c r="O53" s="70">
        <v>2428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59707</v>
      </c>
      <c r="J41" s="83">
        <v>59021</v>
      </c>
      <c r="K41" s="83">
        <v>56465</v>
      </c>
      <c r="L41" s="83">
        <v>54548</v>
      </c>
      <c r="M41" s="84">
        <v>54082</v>
      </c>
    </row>
    <row r="42" spans="2:13" ht="27.75" customHeight="1">
      <c r="B42" s="1171"/>
      <c r="C42" s="1172"/>
      <c r="D42" s="85"/>
      <c r="E42" s="1177" t="s">
        <v>26</v>
      </c>
      <c r="F42" s="1177"/>
      <c r="G42" s="1177"/>
      <c r="H42" s="1178"/>
      <c r="I42" s="86">
        <v>901</v>
      </c>
      <c r="J42" s="87">
        <v>727</v>
      </c>
      <c r="K42" s="87">
        <v>561</v>
      </c>
      <c r="L42" s="87">
        <v>427</v>
      </c>
      <c r="M42" s="88">
        <v>319</v>
      </c>
    </row>
    <row r="43" spans="2:13" ht="27.75" customHeight="1">
      <c r="B43" s="1171"/>
      <c r="C43" s="1172"/>
      <c r="D43" s="85"/>
      <c r="E43" s="1177" t="s">
        <v>27</v>
      </c>
      <c r="F43" s="1177"/>
      <c r="G43" s="1177"/>
      <c r="H43" s="1178"/>
      <c r="I43" s="86">
        <v>32482</v>
      </c>
      <c r="J43" s="87">
        <v>30998</v>
      </c>
      <c r="K43" s="87">
        <v>28327</v>
      </c>
      <c r="L43" s="87">
        <v>30472</v>
      </c>
      <c r="M43" s="88">
        <v>32912</v>
      </c>
    </row>
    <row r="44" spans="2:13" ht="27.75" customHeight="1">
      <c r="B44" s="1171"/>
      <c r="C44" s="1172"/>
      <c r="D44" s="85"/>
      <c r="E44" s="1177" t="s">
        <v>28</v>
      </c>
      <c r="F44" s="1177"/>
      <c r="G44" s="1177"/>
      <c r="H44" s="1178"/>
      <c r="I44" s="86">
        <v>671</v>
      </c>
      <c r="J44" s="87">
        <v>573</v>
      </c>
      <c r="K44" s="87">
        <v>571</v>
      </c>
      <c r="L44" s="87">
        <v>644</v>
      </c>
      <c r="M44" s="88">
        <v>1327</v>
      </c>
    </row>
    <row r="45" spans="2:13" ht="27.75" customHeight="1">
      <c r="B45" s="1171"/>
      <c r="C45" s="1172"/>
      <c r="D45" s="85"/>
      <c r="E45" s="1177" t="s">
        <v>29</v>
      </c>
      <c r="F45" s="1177"/>
      <c r="G45" s="1177"/>
      <c r="H45" s="1178"/>
      <c r="I45" s="86">
        <v>8753</v>
      </c>
      <c r="J45" s="87">
        <v>8399</v>
      </c>
      <c r="K45" s="87">
        <v>8101</v>
      </c>
      <c r="L45" s="87">
        <v>7570</v>
      </c>
      <c r="M45" s="88">
        <v>7206</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6951</v>
      </c>
      <c r="J49" s="87">
        <v>7138</v>
      </c>
      <c r="K49" s="87">
        <v>8563</v>
      </c>
      <c r="L49" s="87">
        <v>10392</v>
      </c>
      <c r="M49" s="88">
        <v>12847</v>
      </c>
    </row>
    <row r="50" spans="2:13" ht="27.75" customHeight="1">
      <c r="B50" s="1171"/>
      <c r="C50" s="1172"/>
      <c r="D50" s="85"/>
      <c r="E50" s="1177" t="s">
        <v>35</v>
      </c>
      <c r="F50" s="1177"/>
      <c r="G50" s="1177"/>
      <c r="H50" s="1178"/>
      <c r="I50" s="86">
        <v>2289</v>
      </c>
      <c r="J50" s="87">
        <v>1913</v>
      </c>
      <c r="K50" s="87">
        <v>1735</v>
      </c>
      <c r="L50" s="87">
        <v>1691</v>
      </c>
      <c r="M50" s="88">
        <v>1661</v>
      </c>
    </row>
    <row r="51" spans="2:13" ht="27.75" customHeight="1">
      <c r="B51" s="1173"/>
      <c r="C51" s="1174"/>
      <c r="D51" s="85"/>
      <c r="E51" s="1177" t="s">
        <v>36</v>
      </c>
      <c r="F51" s="1177"/>
      <c r="G51" s="1177"/>
      <c r="H51" s="1178"/>
      <c r="I51" s="86">
        <v>62741</v>
      </c>
      <c r="J51" s="87">
        <v>63155</v>
      </c>
      <c r="K51" s="87">
        <v>62715</v>
      </c>
      <c r="L51" s="87">
        <v>61656</v>
      </c>
      <c r="M51" s="88">
        <v>61091</v>
      </c>
    </row>
    <row r="52" spans="2:13" ht="27.75" customHeight="1" thickBot="1">
      <c r="B52" s="1181" t="s">
        <v>37</v>
      </c>
      <c r="C52" s="1182"/>
      <c r="D52" s="90"/>
      <c r="E52" s="1183" t="s">
        <v>38</v>
      </c>
      <c r="F52" s="1183"/>
      <c r="G52" s="1183"/>
      <c r="H52" s="1184"/>
      <c r="I52" s="91">
        <v>30533</v>
      </c>
      <c r="J52" s="92">
        <v>27511</v>
      </c>
      <c r="K52" s="92">
        <v>21014</v>
      </c>
      <c r="L52" s="92">
        <v>19922</v>
      </c>
      <c r="M52" s="93">
        <v>20247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66917</v>
      </c>
      <c r="E3" s="116"/>
      <c r="F3" s="117">
        <v>51263</v>
      </c>
      <c r="G3" s="118"/>
      <c r="H3" s="119"/>
    </row>
    <row r="4" spans="1:8">
      <c r="A4" s="120"/>
      <c r="B4" s="121"/>
      <c r="C4" s="122"/>
      <c r="D4" s="123">
        <v>42895</v>
      </c>
      <c r="E4" s="124"/>
      <c r="F4" s="125">
        <v>29061</v>
      </c>
      <c r="G4" s="126"/>
      <c r="H4" s="127"/>
    </row>
    <row r="5" spans="1:8">
      <c r="A5" s="108" t="s">
        <v>506</v>
      </c>
      <c r="B5" s="113"/>
      <c r="C5" s="114"/>
      <c r="D5" s="115">
        <v>73434</v>
      </c>
      <c r="E5" s="116"/>
      <c r="F5" s="117">
        <v>41433</v>
      </c>
      <c r="G5" s="118"/>
      <c r="H5" s="119"/>
    </row>
    <row r="6" spans="1:8">
      <c r="A6" s="120"/>
      <c r="B6" s="121"/>
      <c r="C6" s="122"/>
      <c r="D6" s="123">
        <v>42114</v>
      </c>
      <c r="E6" s="124"/>
      <c r="F6" s="125">
        <v>22351</v>
      </c>
      <c r="G6" s="126"/>
      <c r="H6" s="127"/>
    </row>
    <row r="7" spans="1:8">
      <c r="A7" s="108" t="s">
        <v>507</v>
      </c>
      <c r="B7" s="113"/>
      <c r="C7" s="114"/>
      <c r="D7" s="115">
        <v>39239</v>
      </c>
      <c r="E7" s="116"/>
      <c r="F7" s="117">
        <v>43493</v>
      </c>
      <c r="G7" s="118"/>
      <c r="H7" s="119"/>
    </row>
    <row r="8" spans="1:8">
      <c r="A8" s="120"/>
      <c r="B8" s="121"/>
      <c r="C8" s="122"/>
      <c r="D8" s="123">
        <v>22934</v>
      </c>
      <c r="E8" s="124"/>
      <c r="F8" s="125">
        <v>23254</v>
      </c>
      <c r="G8" s="126"/>
      <c r="H8" s="127"/>
    </row>
    <row r="9" spans="1:8">
      <c r="A9" s="108" t="s">
        <v>508</v>
      </c>
      <c r="B9" s="113"/>
      <c r="C9" s="114"/>
      <c r="D9" s="115">
        <v>39234</v>
      </c>
      <c r="E9" s="116"/>
      <c r="F9" s="117">
        <v>50840</v>
      </c>
      <c r="G9" s="118"/>
      <c r="H9" s="119"/>
    </row>
    <row r="10" spans="1:8">
      <c r="A10" s="120"/>
      <c r="B10" s="121"/>
      <c r="C10" s="122"/>
      <c r="D10" s="123">
        <v>22578</v>
      </c>
      <c r="E10" s="124"/>
      <c r="F10" s="125">
        <v>25367</v>
      </c>
      <c r="G10" s="126"/>
      <c r="H10" s="127"/>
    </row>
    <row r="11" spans="1:8">
      <c r="A11" s="108" t="s">
        <v>509</v>
      </c>
      <c r="B11" s="113"/>
      <c r="C11" s="114"/>
      <c r="D11" s="115">
        <v>51549</v>
      </c>
      <c r="E11" s="116"/>
      <c r="F11" s="117">
        <v>53605</v>
      </c>
      <c r="G11" s="118"/>
      <c r="H11" s="119"/>
    </row>
    <row r="12" spans="1:8">
      <c r="A12" s="120"/>
      <c r="B12" s="121"/>
      <c r="C12" s="128"/>
      <c r="D12" s="123">
        <v>30009</v>
      </c>
      <c r="E12" s="124"/>
      <c r="F12" s="125">
        <v>28343</v>
      </c>
      <c r="G12" s="126"/>
      <c r="H12" s="127"/>
    </row>
    <row r="13" spans="1:8">
      <c r="A13" s="108"/>
      <c r="B13" s="113"/>
      <c r="C13" s="129"/>
      <c r="D13" s="130">
        <v>54075</v>
      </c>
      <c r="E13" s="131"/>
      <c r="F13" s="132">
        <v>48127</v>
      </c>
      <c r="G13" s="133"/>
      <c r="H13" s="119"/>
    </row>
    <row r="14" spans="1:8">
      <c r="A14" s="120"/>
      <c r="B14" s="121"/>
      <c r="C14" s="122"/>
      <c r="D14" s="123">
        <v>32106</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3.59</v>
      </c>
      <c r="C19" s="134">
        <f>ROUND(VALUE(SUBSTITUTE(実質収支比率等に係る経年分析!G$48,"▲","-")),2)</f>
        <v>6.21</v>
      </c>
      <c r="D19" s="134">
        <f>ROUND(VALUE(SUBSTITUTE(実質収支比率等に係る経年分析!H$48,"▲","-")),2)</f>
        <v>6.74</v>
      </c>
      <c r="E19" s="134">
        <f>ROUND(VALUE(SUBSTITUTE(実質収支比率等に係る経年分析!I$48,"▲","-")),2)</f>
        <v>6.03</v>
      </c>
      <c r="F19" s="134">
        <f>ROUND(VALUE(SUBSTITUTE(実質収支比率等に係る経年分析!J$48,"▲","-")),2)</f>
        <v>5.46</v>
      </c>
    </row>
    <row r="20" spans="1:11">
      <c r="A20" s="134" t="s">
        <v>43</v>
      </c>
      <c r="B20" s="134">
        <f>ROUND(VALUE(SUBSTITUTE(実質収支比率等に係る経年分析!F$47,"▲","-")),2)</f>
        <v>13.79</v>
      </c>
      <c r="C20" s="134">
        <f>ROUND(VALUE(SUBSTITUTE(実質収支比率等に係る経年分析!G$47,"▲","-")),2)</f>
        <v>14.4</v>
      </c>
      <c r="D20" s="134">
        <f>ROUND(VALUE(SUBSTITUTE(実質収支比率等に係る経年分析!H$47,"▲","-")),2)</f>
        <v>17.91</v>
      </c>
      <c r="E20" s="134">
        <f>ROUND(VALUE(SUBSTITUTE(実質収支比率等に係る経年分析!I$47,"▲","-")),2)</f>
        <v>21.84</v>
      </c>
      <c r="F20" s="134">
        <f>ROUND(VALUE(SUBSTITUTE(実質収支比率等に係る経年分析!J$47,"▲","-")),2)</f>
        <v>26.85</v>
      </c>
    </row>
    <row r="21" spans="1:11">
      <c r="A21" s="134" t="s">
        <v>44</v>
      </c>
      <c r="B21" s="134">
        <f>IF(ISNUMBER(VALUE(SUBSTITUTE(実質収支比率等に係る経年分析!F$49,"▲","-"))),ROUND(VALUE(SUBSTITUTE(実質収支比率等に係る経年分析!F$49,"▲","-")),2),NA())</f>
        <v>4.38</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3.46</v>
      </c>
      <c r="F21" s="134">
        <f>IF(ISNUMBER(VALUE(SUBSTITUTE(実質収支比率等に係る経年分析!J$49,"▲","-"))),ROUND(VALUE(SUBSTITUTE(実質収支比率等に係る経年分析!J$49,"▲","-")),2),NA())</f>
        <v>3.89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6.25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5.64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6.1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公設地方卸売市場事業特別会計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農業集落排水等汚水処理事業特別会計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2.1800000000000002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5072</v>
      </c>
      <c r="E42" s="136"/>
      <c r="F42" s="136"/>
      <c r="G42" s="136">
        <f>'実質公債費比率（分子）の構造'!L$52</f>
        <v>5155</v>
      </c>
      <c r="H42" s="136"/>
      <c r="I42" s="136"/>
      <c r="J42" s="136">
        <f>'実質公債費比率（分子）の構造'!M$52</f>
        <v>5230</v>
      </c>
      <c r="K42" s="136"/>
      <c r="L42" s="136"/>
      <c r="M42" s="136">
        <f>'実質公債費比率（分子）の構造'!N$52</f>
        <v>5280</v>
      </c>
      <c r="N42" s="136"/>
      <c r="O42" s="136"/>
      <c r="P42" s="136">
        <f>'実質公債費比率（分子）の構造'!O$52</f>
        <v>5427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226</v>
      </c>
      <c r="C44" s="136"/>
      <c r="D44" s="136"/>
      <c r="E44" s="136">
        <f>'実質公債費比率（分子）の構造'!L$50</f>
        <v>182</v>
      </c>
      <c r="F44" s="136"/>
      <c r="G44" s="136"/>
      <c r="H44" s="136">
        <f>'実質公債費比率（分子）の構造'!M$50</f>
        <v>181</v>
      </c>
      <c r="I44" s="136"/>
      <c r="J44" s="136"/>
      <c r="K44" s="136">
        <f>'実質公債費比率（分子）の構造'!N$50</f>
        <v>144</v>
      </c>
      <c r="L44" s="136"/>
      <c r="M44" s="136"/>
      <c r="N44" s="136">
        <f>'実質公債費比率（分子）の構造'!O$50</f>
        <v>115</v>
      </c>
      <c r="O44" s="136"/>
      <c r="P44" s="136"/>
    </row>
    <row r="45" spans="1:16">
      <c r="A45" s="136" t="s">
        <v>54</v>
      </c>
      <c r="B45" s="136">
        <f>'実質公債費比率（分子）の構造'!K$49</f>
        <v>18</v>
      </c>
      <c r="C45" s="136"/>
      <c r="D45" s="136"/>
      <c r="E45" s="136">
        <f>'実質公債費比率（分子）の構造'!L$49</f>
        <v>16</v>
      </c>
      <c r="F45" s="136"/>
      <c r="G45" s="136"/>
      <c r="H45" s="136">
        <f>'実質公債費比率（分子）の構造'!M$49</f>
        <v>14</v>
      </c>
      <c r="I45" s="136"/>
      <c r="J45" s="136"/>
      <c r="K45" s="136">
        <f>'実質公債費比率（分子）の構造'!N$49</f>
        <v>10</v>
      </c>
      <c r="L45" s="136"/>
      <c r="M45" s="136"/>
      <c r="N45" s="136">
        <f>'実質公債費比率（分子）の構造'!O$49</f>
        <v>33</v>
      </c>
      <c r="O45" s="136"/>
      <c r="P45" s="136"/>
    </row>
    <row r="46" spans="1:16">
      <c r="A46" s="136" t="s">
        <v>55</v>
      </c>
      <c r="B46" s="136">
        <f>'実質公債費比率（分子）の構造'!K$48</f>
        <v>1966</v>
      </c>
      <c r="C46" s="136"/>
      <c r="D46" s="136"/>
      <c r="E46" s="136">
        <f>'実質公債費比率（分子）の構造'!L$48</f>
        <v>1928</v>
      </c>
      <c r="F46" s="136"/>
      <c r="G46" s="136"/>
      <c r="H46" s="136">
        <f>'実質公債費比率（分子）の構造'!M$48</f>
        <v>1689</v>
      </c>
      <c r="I46" s="136"/>
      <c r="J46" s="136"/>
      <c r="K46" s="136">
        <f>'実質公債費比率（分子）の構造'!N$48</f>
        <v>1814</v>
      </c>
      <c r="L46" s="136"/>
      <c r="M46" s="136"/>
      <c r="N46" s="136">
        <f>'実質公債費比率（分子）の構造'!O$48</f>
        <v>1821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7027</v>
      </c>
      <c r="C49" s="136"/>
      <c r="D49" s="136"/>
      <c r="E49" s="136">
        <f>'実質公債費比率（分子）の構造'!L$45</f>
        <v>6371</v>
      </c>
      <c r="F49" s="136"/>
      <c r="G49" s="136"/>
      <c r="H49" s="136">
        <f>'実質公債費比率（分子）の構造'!M$45</f>
        <v>6428</v>
      </c>
      <c r="I49" s="136"/>
      <c r="J49" s="136"/>
      <c r="K49" s="136">
        <f>'実質公債費比率（分子）の構造'!N$45</f>
        <v>6064</v>
      </c>
      <c r="L49" s="136"/>
      <c r="M49" s="136"/>
      <c r="N49" s="136">
        <f>'実質公債費比率（分子）の構造'!O$45</f>
        <v>5886</v>
      </c>
      <c r="O49" s="136"/>
      <c r="P49" s="136"/>
    </row>
    <row r="50" spans="1:16">
      <c r="A50" s="136" t="s">
        <v>59</v>
      </c>
      <c r="B50" s="136" t="e">
        <f>NA()</f>
        <v>#N/A</v>
      </c>
      <c r="C50" s="136">
        <f>IF(ISNUMBER('実質公債費比率（分子）の構造'!K$53),'実質公債費比率（分子）の構造'!K$53,NA())</f>
        <v>4165</v>
      </c>
      <c r="D50" s="136" t="e">
        <f>NA()</f>
        <v>#N/A</v>
      </c>
      <c r="E50" s="136" t="e">
        <f>NA()</f>
        <v>#N/A</v>
      </c>
      <c r="F50" s="136">
        <f>IF(ISNUMBER('実質公債費比率（分子）の構造'!L$53),'実質公債費比率（分子）の構造'!L$53,NA())</f>
        <v>3342</v>
      </c>
      <c r="G50" s="136" t="e">
        <f>NA()</f>
        <v>#N/A</v>
      </c>
      <c r="H50" s="136" t="e">
        <f>NA()</f>
        <v>#N/A</v>
      </c>
      <c r="I50" s="136">
        <f>IF(ISNUMBER('実質公債費比率（分子）の構造'!M$53),'実質公債費比率（分子）の構造'!M$53,NA())</f>
        <v>3082</v>
      </c>
      <c r="J50" s="136" t="e">
        <f>NA()</f>
        <v>#N/A</v>
      </c>
      <c r="K50" s="136" t="e">
        <f>NA()</f>
        <v>#N/A</v>
      </c>
      <c r="L50" s="136">
        <f>IF(ISNUMBER('実質公債費比率（分子）の構造'!N$53),'実質公債費比率（分子）の構造'!N$53,NA())</f>
        <v>2752</v>
      </c>
      <c r="M50" s="136" t="e">
        <f>NA()</f>
        <v>#N/A</v>
      </c>
      <c r="N50" s="136" t="e">
        <f>NA()</f>
        <v>#N/A</v>
      </c>
      <c r="O50" s="136">
        <f>IF(ISNUMBER('実質公債費比率（分子）の構造'!O$53),'実質公債費比率（分子）の構造'!O$53,NA())</f>
        <v>2428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62741</v>
      </c>
      <c r="E56" s="135"/>
      <c r="F56" s="135"/>
      <c r="G56" s="135">
        <f>'将来負担比率（分子）の構造'!J$51</f>
        <v>63155</v>
      </c>
      <c r="H56" s="135"/>
      <c r="I56" s="135"/>
      <c r="J56" s="135">
        <f>'将来負担比率（分子）の構造'!K$51</f>
        <v>62715</v>
      </c>
      <c r="K56" s="135"/>
      <c r="L56" s="135"/>
      <c r="M56" s="135">
        <f>'将来負担比率（分子）の構造'!L$51</f>
        <v>61656</v>
      </c>
      <c r="N56" s="135"/>
      <c r="O56" s="135"/>
      <c r="P56" s="135">
        <f>'将来負担比率（分子）の構造'!M$51</f>
        <v>61091</v>
      </c>
    </row>
    <row r="57" spans="1:16">
      <c r="A57" s="135" t="s">
        <v>35</v>
      </c>
      <c r="B57" s="135"/>
      <c r="C57" s="135"/>
      <c r="D57" s="135">
        <f>'将来負担比率（分子）の構造'!I$50</f>
        <v>2289</v>
      </c>
      <c r="E57" s="135"/>
      <c r="F57" s="135"/>
      <c r="G57" s="135">
        <f>'将来負担比率（分子）の構造'!J$50</f>
        <v>1913</v>
      </c>
      <c r="H57" s="135"/>
      <c r="I57" s="135"/>
      <c r="J57" s="135">
        <f>'将来負担比率（分子）の構造'!K$50</f>
        <v>1735</v>
      </c>
      <c r="K57" s="135"/>
      <c r="L57" s="135"/>
      <c r="M57" s="135">
        <f>'将来負担比率（分子）の構造'!L$50</f>
        <v>1691</v>
      </c>
      <c r="N57" s="135"/>
      <c r="O57" s="135"/>
      <c r="P57" s="135">
        <f>'将来負担比率（分子）の構造'!M$50</f>
        <v>1661</v>
      </c>
    </row>
    <row r="58" spans="1:16">
      <c r="A58" s="135" t="s">
        <v>34</v>
      </c>
      <c r="B58" s="135"/>
      <c r="C58" s="135"/>
      <c r="D58" s="135">
        <f>'将来負担比率（分子）の構造'!I$49</f>
        <v>6951</v>
      </c>
      <c r="E58" s="135"/>
      <c r="F58" s="135"/>
      <c r="G58" s="135">
        <f>'将来負担比率（分子）の構造'!J$49</f>
        <v>7138</v>
      </c>
      <c r="H58" s="135"/>
      <c r="I58" s="135"/>
      <c r="J58" s="135">
        <f>'将来負担比率（分子）の構造'!K$49</f>
        <v>8563</v>
      </c>
      <c r="K58" s="135"/>
      <c r="L58" s="135"/>
      <c r="M58" s="135">
        <f>'将来負担比率（分子）の構造'!L$49</f>
        <v>10392</v>
      </c>
      <c r="N58" s="135"/>
      <c r="O58" s="135"/>
      <c r="P58" s="135">
        <f>'将来負担比率（分子）の構造'!M$49</f>
        <v>12847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8753</v>
      </c>
      <c r="C62" s="135"/>
      <c r="D62" s="135"/>
      <c r="E62" s="135">
        <f>'将来負担比率（分子）の構造'!J$45</f>
        <v>8399</v>
      </c>
      <c r="F62" s="135"/>
      <c r="G62" s="135"/>
      <c r="H62" s="135">
        <f>'将来負担比率（分子）の構造'!K$45</f>
        <v>8101</v>
      </c>
      <c r="I62" s="135"/>
      <c r="J62" s="135"/>
      <c r="K62" s="135">
        <f>'将来負担比率（分子）の構造'!L$45</f>
        <v>7570</v>
      </c>
      <c r="L62" s="135"/>
      <c r="M62" s="135"/>
      <c r="N62" s="135">
        <f>'将来負担比率（分子）の構造'!M$45</f>
        <v>7206</v>
      </c>
      <c r="O62" s="135"/>
      <c r="P62" s="135"/>
    </row>
    <row r="63" spans="1:16">
      <c r="A63" s="135" t="s">
        <v>28</v>
      </c>
      <c r="B63" s="135">
        <f>'将来負担比率（分子）の構造'!I$44</f>
        <v>671</v>
      </c>
      <c r="C63" s="135"/>
      <c r="D63" s="135"/>
      <c r="E63" s="135">
        <f>'将来負担比率（分子）の構造'!J$44</f>
        <v>573</v>
      </c>
      <c r="F63" s="135"/>
      <c r="G63" s="135"/>
      <c r="H63" s="135">
        <f>'将来負担比率（分子）の構造'!K$44</f>
        <v>571</v>
      </c>
      <c r="I63" s="135"/>
      <c r="J63" s="135"/>
      <c r="K63" s="135">
        <f>'将来負担比率（分子）の構造'!L$44</f>
        <v>644</v>
      </c>
      <c r="L63" s="135"/>
      <c r="M63" s="135"/>
      <c r="N63" s="135">
        <f>'将来負担比率（分子）の構造'!M$44</f>
        <v>1327</v>
      </c>
      <c r="O63" s="135"/>
      <c r="P63" s="135"/>
    </row>
    <row r="64" spans="1:16">
      <c r="A64" s="135" t="s">
        <v>27</v>
      </c>
      <c r="B64" s="135">
        <f>'将来負担比率（分子）の構造'!I$43</f>
        <v>32482</v>
      </c>
      <c r="C64" s="135"/>
      <c r="D64" s="135"/>
      <c r="E64" s="135">
        <f>'将来負担比率（分子）の構造'!J$43</f>
        <v>30998</v>
      </c>
      <c r="F64" s="135"/>
      <c r="G64" s="135"/>
      <c r="H64" s="135">
        <f>'将来負担比率（分子）の構造'!K$43</f>
        <v>28327</v>
      </c>
      <c r="I64" s="135"/>
      <c r="J64" s="135"/>
      <c r="K64" s="135">
        <f>'将来負担比率（分子）の構造'!L$43</f>
        <v>30472</v>
      </c>
      <c r="L64" s="135"/>
      <c r="M64" s="135"/>
      <c r="N64" s="135">
        <f>'将来負担比率（分子）の構造'!M$43</f>
        <v>32912</v>
      </c>
      <c r="O64" s="135"/>
      <c r="P64" s="135"/>
    </row>
    <row r="65" spans="1:16">
      <c r="A65" s="135" t="s">
        <v>26</v>
      </c>
      <c r="B65" s="135">
        <f>'将来負担比率（分子）の構造'!I$42</f>
        <v>901</v>
      </c>
      <c r="C65" s="135"/>
      <c r="D65" s="135"/>
      <c r="E65" s="135">
        <f>'将来負担比率（分子）の構造'!J$42</f>
        <v>727</v>
      </c>
      <c r="F65" s="135"/>
      <c r="G65" s="135"/>
      <c r="H65" s="135">
        <f>'将来負担比率（分子）の構造'!K$42</f>
        <v>561</v>
      </c>
      <c r="I65" s="135"/>
      <c r="J65" s="135"/>
      <c r="K65" s="135">
        <f>'将来負担比率（分子）の構造'!L$42</f>
        <v>427</v>
      </c>
      <c r="L65" s="135"/>
      <c r="M65" s="135"/>
      <c r="N65" s="135">
        <f>'将来負担比率（分子）の構造'!M$42</f>
        <v>319</v>
      </c>
      <c r="O65" s="135"/>
      <c r="P65" s="135"/>
    </row>
    <row r="66" spans="1:16">
      <c r="A66" s="135" t="s">
        <v>25</v>
      </c>
      <c r="B66" s="135">
        <f>'将来負担比率（分子）の構造'!I$41</f>
        <v>59707</v>
      </c>
      <c r="C66" s="135"/>
      <c r="D66" s="135"/>
      <c r="E66" s="135">
        <f>'将来負担比率（分子）の構造'!J$41</f>
        <v>59021</v>
      </c>
      <c r="F66" s="135"/>
      <c r="G66" s="135"/>
      <c r="H66" s="135">
        <f>'将来負担比率（分子）の構造'!K$41</f>
        <v>56465</v>
      </c>
      <c r="I66" s="135"/>
      <c r="J66" s="135"/>
      <c r="K66" s="135">
        <f>'将来負担比率（分子）の構造'!L$41</f>
        <v>54548</v>
      </c>
      <c r="L66" s="135"/>
      <c r="M66" s="135"/>
      <c r="N66" s="135">
        <f>'将来負担比率（分子）の構造'!M$41</f>
        <v>54082</v>
      </c>
      <c r="O66" s="135"/>
      <c r="P66" s="135"/>
    </row>
    <row r="67" spans="1:16">
      <c r="A67" s="135" t="s">
        <v>63</v>
      </c>
      <c r="B67" s="135" t="e">
        <f>NA()</f>
        <v>#N/A</v>
      </c>
      <c r="C67" s="135">
        <f>IF(ISNUMBER('将来負担比率（分子）の構造'!I$52), IF('将来負担比率（分子）の構造'!I$52 &lt; 0, 0, '将来負担比率（分子）の構造'!I$52), NA())</f>
        <v>30533</v>
      </c>
      <c r="D67" s="135" t="e">
        <f>NA()</f>
        <v>#N/A</v>
      </c>
      <c r="E67" s="135" t="e">
        <f>NA()</f>
        <v>#N/A</v>
      </c>
      <c r="F67" s="135">
        <f>IF(ISNUMBER('将来負担比率（分子）の構造'!J$52), IF('将来負担比率（分子）の構造'!J$52 &lt; 0, 0, '将来負担比率（分子）の構造'!J$52), NA())</f>
        <v>27511</v>
      </c>
      <c r="G67" s="135" t="e">
        <f>NA()</f>
        <v>#N/A</v>
      </c>
      <c r="H67" s="135" t="e">
        <f>NA()</f>
        <v>#N/A</v>
      </c>
      <c r="I67" s="135">
        <f>IF(ISNUMBER('将来負担比率（分子）の構造'!K$52), IF('将来負担比率（分子）の構造'!K$52 &lt; 0, 0, '将来負担比率（分子）の構造'!K$52), NA())</f>
        <v>21014</v>
      </c>
      <c r="J67" s="135" t="e">
        <f>NA()</f>
        <v>#N/A</v>
      </c>
      <c r="K67" s="135" t="e">
        <f>NA()</f>
        <v>#N/A</v>
      </c>
      <c r="L67" s="135">
        <f>IF(ISNUMBER('将来負担比率（分子）の構造'!L$52), IF('将来負担比率（分子）の構造'!L$52 &lt; 0, 0, '将来負担比率（分子）の構造'!L$52), NA())</f>
        <v>19922</v>
      </c>
      <c r="M67" s="135" t="e">
        <f>NA()</f>
        <v>#N/A</v>
      </c>
      <c r="N67" s="135" t="e">
        <f>NA()</f>
        <v>#N/A</v>
      </c>
      <c r="O67" s="135">
        <f>IF(ISNUMBER('将来負担比率（分子）の構造'!M$52), IF('将来負担比率（分子）の構造'!M$52 &lt; 0, 0, '将来負担比率（分子）の構造'!M$52), NA())</f>
        <v>20247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関　将吾</cp:lastModifiedBy>
  <cp:lastPrinted>2016-04-26T00:51:44Z</cp:lastPrinted>
  <dcterms:created xsi:type="dcterms:W3CDTF">2016-02-15T00:34:30Z</dcterms:created>
  <dcterms:modified xsi:type="dcterms:W3CDTF">2016-05-26T04:14:11Z</dcterms:modified>
</cp:coreProperties>
</file>