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mc="http://schemas.openxmlformats.org/markup-compatibility/2006" xmlns:r="http://schemas.openxmlformats.org/officeDocument/2006/relationships" xmlns:x15="http://schemas.microsoft.com/office/spreadsheetml/2010/11/main" xmlns="http://schemas.openxmlformats.org/spreadsheetml/2006/main" xmlns:xr="http://schemas.microsoft.com/office/spreadsheetml/2014/revision" xmlns:xr10="http://schemas.microsoft.com/office/spreadsheetml/2016/revision10" xmlns:xr2="http://schemas.microsoft.com/office/spreadsheetml/2015/revision2" xmlns:xr6="http://schemas.microsoft.com/office/spreadsheetml/2016/revision6" mc:Ignorable="x15 xr xr6 xr10 xr2">
  <fileVersion appName="xl" lastEdited="7" lowestEdited="6" rupBuild="27932"/>
  <workbookPr/>
  <xr:revisionPtr xr6:coauthVersionLast="47" xr6:coauthVersionMax="47" documentId="13_ncr:1_{65A2985A-4A21-461D-886B-124B95118E17}" revIDLastSave="0" xr10:uidLastSave="{00000000-0000-0000-0000-000000000000}"/>
  <bookViews>
    <workbookView xr2:uid="{00000000-000D-0000-FFFF-FFFF00000000}" windowHeight="11385" windowWidth="21600" xWindow="-25695" yWindow="2130"/>
  </bookViews>
  <sheets>
    <sheet r:id="rId1" name="総括表" sheetId="10"/>
    <sheet r:id="rId2" name="普通会計の状況" sheetId="11"/>
    <sheet r:id="rId3" name="各会計、関係団体の財政状況及び健全化判断比率" sheetId="12"/>
    <sheet r:id="rId4" name="財政比較分析表" sheetId="13"/>
    <sheet r:id="rId5" name="経常経費分析表（経常収支比率の分析）" sheetId="14"/>
    <sheet r:id="rId6" name="経常経費分析表（人件費・公債費・普通建設事業費の分析）" sheetId="15"/>
    <sheet r:id="rId7" name="性質別歳出決算分析表（住民一人当たりのコスト）" sheetId="16"/>
    <sheet r:id="rId8" name="目的別歳出決算分析表（住民一人当たりのコスト）" sheetId="17"/>
    <sheet r:id="rId9" name="実質収支比率等に係る経年分析" sheetId="4"/>
    <sheet r:id="rId10" name="連結実質赤字比率に係る赤字・黒字の構成分析" sheetId="5"/>
    <sheet r:id="rId11" name="実質公債費比率（分子）の構造" sheetId="6"/>
    <sheet r:id="rId12" name="将来負担比率（分子）の構造" sheetId="7"/>
    <sheet r:id="rId13" name="基金残高に係る経年分析" sheetId="8"/>
    <sheet r:id="rId14" name="データシート" sheetId="9" state="hidden"/>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BG35" i="10" l="1"/>
  <c r="BG34"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BW42" i="10"/>
  <c r="BE42" i="10"/>
  <c r="AM42" i="10"/>
  <c r="U42" i="10"/>
  <c r="C42" i="10"/>
  <c r="BW41" i="10"/>
  <c r="BE41" i="10"/>
  <c r="AM41" i="10"/>
  <c r="U41" i="10"/>
  <c r="C41" i="10"/>
  <c r="BE40" i="10"/>
  <c r="AM40" i="10"/>
  <c r="U40" i="10"/>
  <c r="C40" i="10"/>
  <c r="BE39" i="10"/>
  <c r="AM39" i="10"/>
  <c r="U39" i="10"/>
  <c r="C39" i="10"/>
  <c r="BE38" i="10"/>
  <c r="AM38" i="10"/>
  <c r="U38" i="10"/>
  <c r="C38" i="10"/>
  <c r="BE37" i="10"/>
  <c r="AM37" i="10"/>
  <c r="U37" i="10"/>
  <c r="C37" i="10"/>
  <c r="BE36" i="10"/>
  <c r="AM36" i="10"/>
  <c r="C36" i="10"/>
  <c r="AM35" i="10"/>
  <c r="C35" i="10"/>
  <c r="CO34" i="10"/>
  <c r="CO35" i="10" s="1"/>
  <c r="CO36" i="10" s="1"/>
  <c r="CO37" i="10" s="1"/>
  <c r="CO38" i="10" s="1"/>
  <c r="CO39" i="10" s="1"/>
  <c r="CO40" i="10" s="1"/>
  <c r="CO41" i="10" s="1"/>
  <c r="CO42" i="10" s="1"/>
  <c r="BW34" i="10"/>
  <c r="BW35" i="10" s="1"/>
  <c r="BW36" i="10" s="1"/>
  <c r="BW37" i="10" s="1"/>
  <c r="BW38" i="10" s="1"/>
  <c r="BW39" i="10" s="1"/>
  <c r="BW40" i="10" s="1"/>
  <c r="C34" i="10"/>
  <c r="U34" i="10" s="1"/>
  <c r="U35" i="10" l="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s="1"/>
  <c r="AM34" i="10"/>
</calcChain>
</file>

<file path=xl/sharedStrings.xml><?xml version="1.0" encoding="utf-8"?>
<sst xmlns="http://schemas.openxmlformats.org/spreadsheetml/2006/main" count="1056" uniqueCount="569">
  <si>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</si>
  <si>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</si>
  <si>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</si>
  <si>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</si>
  <si>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</si>
  <si>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</si>
  <si>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</si>
  <si>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</si>
  <si>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</si>
  <si>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</si>
  <si>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</si>
  <si>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</si>
  <si>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</si>
  <si>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</si>
  <si>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</si>
  <si>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</si>
  <si>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</si>
  <si>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</si>
  <si>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</si>
  <si>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</si>
  <si>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</si>
  <si>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</si>
  <si>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</si>
  <si>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</si>
  <si>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</si>
  <si>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</si>
  <si>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</si>
  <si>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</si>
  <si>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</si>
  <si>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</si>
  <si>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</si>
  <si>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</si>
  <si>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</si>
  <si>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</si>
  <si>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</si>
  <si>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</si>
  <si>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</si>
  <si>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</si>
  <si>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</si>
  <si>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</si>
  <si>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</si>
  <si>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</si>
  <si>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</si>
  <si>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</si>
  <si>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</si>
  <si>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</si>
  <si>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</si>
  <si>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</si>
  <si>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</si>
  <si>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</si>
  <si>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</si>
  <si>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</si>
  <si>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</si>
  <si>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</si>
  <si>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</si>
  <si>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</si>
  <si>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</si>
  <si>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</si>
  <si>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</si>
  <si>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</si>
  <si>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</si>
  <si>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</si>
  <si>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</si>
  <si>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</si>
  <si>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</si>
  <si>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</si>
  <si>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</si>
  <si>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</si>
  <si>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</si>
  <si>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</si>
  <si>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</si>
  <si>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</si>
  <si>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</si>
  <si>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</si>
  <si>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</si>
  <si>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</si>
  <si>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</si>
  <si>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</si>
  <si>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</si>
  <si>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岩手県</t>
    <phoneticPr fontId="5"/>
  </si>
  <si>
    <t>市町村類型</t>
    <phoneticPr fontId="5"/>
  </si>
  <si>
    <t>Ⅱ－１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</si>
  <si>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</si>
  <si>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</si>
  <si>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</si>
  <si>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</si>
  <si>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</si>
  <si>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</si>
  <si>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</si>
  <si>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</si>
  <si>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</si>
  <si>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</si>
  <si>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</si>
  <si>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</si>
  <si>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花巻市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</si>
  <si>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</si>
  <si>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</si>
  <si>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</si>
  <si>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</si>
  <si>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</si>
  <si>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</si>
  <si>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</si>
  <si>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</si>
  <si>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</si>
  <si>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</si>
  <si>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</si>
  <si>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</si>
  <si>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</si>
  <si>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</si>
  <si>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</si>
  <si>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</si>
  <si>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</si>
  <si>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</si>
  <si>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</si>
  <si>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</si>
  <si>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</si>
  <si>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</si>
  <si>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</si>
  <si>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-4.6</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</si>
  <si>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</si>
  <si>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</si>
  <si>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</si>
  <si>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</si>
  <si>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</si>
  <si>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</si>
  <si>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</si>
  <si>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</si>
  <si>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</si>
  <si>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</si>
  <si>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</si>
  <si>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</si>
  <si>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</si>
  <si>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</si>
  <si>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</si>
  <si>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</si>
  <si>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</si>
  <si>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</si>
  <si>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</si>
  <si>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</si>
  <si>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</si>
  <si>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</si>
  <si>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-1.3</t>
    <phoneticPr fontId="5"/>
  </si>
  <si>
    <t>基準財政需要額</t>
    <phoneticPr fontId="25"/>
  </si>
  <si>
    <t>うち日本人(％)</t>
    <phoneticPr fontId="5"/>
  </si>
  <si>
    <t>-1.4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</si>
  <si>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</si>
  <si>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</si>
  <si>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</si>
  <si>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</si>
  <si>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</si>
  <si>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</si>
  <si>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</si>
  <si>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</si>
  <si>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</si>
  <si>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</si>
  <si>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</si>
  <si>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</si>
  <si>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</si>
  <si>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</si>
  <si>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</si>
  <si>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</si>
  <si>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</si>
  <si>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</si>
  <si>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</si>
  <si>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</si>
  <si>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</si>
  <si>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</si>
  <si>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</si>
  <si>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</si>
  <si>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</si>
  <si>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</si>
  <si>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</si>
  <si>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</si>
  <si>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</si>
  <si>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</si>
  <si>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</si>
  <si>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</si>
  <si>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</si>
  <si>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</si>
  <si>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</si>
  <si>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</si>
  <si>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</si>
  <si>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</si>
  <si>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</si>
  <si>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</si>
  <si>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</si>
  <si>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</si>
  <si>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</si>
  <si>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</si>
  <si>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</si>
  <si>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</si>
  <si>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</si>
  <si>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</si>
  <si>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</si>
  <si>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</si>
  <si>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</si>
  <si>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</si>
  <si>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</si>
  <si>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</si>
  <si>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</si>
  <si>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</si>
  <si>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</si>
  <si>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</si>
  <si>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岩手県花巻市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</si>
  <si>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</si>
  <si>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</si>
  <si>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</si>
  <si>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</si>
  <si>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</si>
  <si>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</si>
  <si>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</si>
  <si>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</si>
  <si>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</si>
  <si>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</si>
  <si>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</si>
  <si>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</si>
  <si>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</si>
  <si>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</si>
  <si>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</si>
  <si>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</si>
  <si>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</si>
  <si>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</si>
  <si>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</si>
  <si>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</si>
  <si>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</si>
  <si>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</si>
  <si>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</si>
  <si>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</si>
  <si>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</si>
  <si>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</si>
  <si>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</si>
  <si>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</si>
  <si>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</si>
  <si>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</si>
  <si>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</si>
  <si>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</si>
  <si>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</si>
  <si>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</si>
  <si>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</si>
  <si>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</si>
  <si>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</si>
  <si>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</si>
  <si>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</si>
  <si>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</si>
  <si>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</si>
  <si>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</si>
  <si>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</si>
  <si>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</si>
  <si>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</si>
  <si>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</si>
  <si>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</si>
  <si>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</si>
  <si>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</si>
  <si>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</si>
  <si>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</si>
  <si>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</si>
  <si>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</si>
  <si>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</si>
  <si>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</si>
  <si>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</si>
  <si>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</si>
  <si>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</si>
  <si>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</si>
  <si>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</si>
  <si>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</si>
  <si>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</si>
  <si>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</si>
  <si>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</si>
  <si>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</si>
  <si>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</si>
  <si>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</si>
  <si>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</si>
  <si>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</si>
  <si>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</si>
  <si>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</si>
  <si>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</si>
  <si>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</si>
  <si>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</si>
  <si>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</si>
  <si>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</si>
  <si>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</si>
  <si>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</si>
  <si>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</si>
  <si>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</si>
  <si>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</si>
  <si>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</si>
  <si>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</si>
  <si>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</si>
  <si>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</si>
  <si>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</si>
  <si>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</si>
  <si>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</si>
  <si>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</si>
  <si>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</si>
  <si>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</si>
  <si>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</si>
  <si>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</si>
  <si>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</si>
  <si>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</si>
  <si>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</si>
  <si>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</si>
  <si>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</si>
  <si>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</si>
  <si>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</si>
  <si>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</si>
  <si>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</si>
  <si>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</si>
  <si>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</si>
  <si>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</si>
  <si>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</si>
  <si>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</si>
  <si>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</si>
  <si>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</si>
  <si>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</si>
  <si>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</si>
  <si>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</si>
  <si>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</si>
  <si>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</si>
  <si>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</si>
  <si>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</si>
  <si>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</si>
  <si>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</si>
  <si>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</si>
  <si>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</si>
  <si>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</si>
  <si>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</si>
  <si>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</si>
  <si>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宅地造成</t>
    <phoneticPr fontId="5"/>
  </si>
  <si>
    <t>被保険者数(人)</t>
  </si>
  <si>
    <t>　積立金</t>
    <phoneticPr fontId="5"/>
  </si>
  <si>
    <t>　うち臨時財政対策債</t>
    <phoneticPr fontId="5"/>
  </si>
  <si>
    <t>介護サービス</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</si>
  <si>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</si>
  <si>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</si>
  <si>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</si>
  <si>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</si>
  <si>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</si>
  <si>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</si>
  <si>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</si>
  <si>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</si>
  <si>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</si>
  <si>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</si>
  <si>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</si>
  <si>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</si>
  <si>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</si>
  <si>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</si>
  <si>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</si>
  <si>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</si>
  <si>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</si>
  <si>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</si>
  <si>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</si>
  <si>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</si>
  <si>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</si>
  <si>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</si>
  <si>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岩手県花巻市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</si>
  <si>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</si>
  <si>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</si>
  <si>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</si>
  <si>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</si>
  <si>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</si>
  <si>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</si>
  <si>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</si>
  <si>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</si>
  <si>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</si>
  <si>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</si>
  <si>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</si>
  <si>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</si>
  <si>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</si>
  <si>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</si>
  <si>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</si>
  <si>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</si>
  <si>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</si>
  <si>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</si>
  <si>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</si>
  <si>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</si>
  <si>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</si>
  <si>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</si>
  <si>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</si>
  <si>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</si>
  <si>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</si>
  <si>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</si>
  <si>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</si>
  <si>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</si>
  <si>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</si>
  <si>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</si>
  <si>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</si>
  <si>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</si>
  <si>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</si>
  <si>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花巻市国民健康保険特別会計</t>
    <phoneticPr fontId="5"/>
  </si>
  <si>
    <t>花巻市後期高齢者医療特別会計</t>
    <phoneticPr fontId="5"/>
  </si>
  <si>
    <t>花巻市介護保険特別会計</t>
    <phoneticPr fontId="5"/>
  </si>
  <si>
    <t>花巻市下水道事業会計</t>
    <phoneticPr fontId="5"/>
  </si>
  <si>
    <t>法適用企業</t>
    <phoneticPr fontId="5"/>
  </si>
  <si>
    <t>花巻市公設地方卸売市場事業特別会計</t>
    <phoneticPr fontId="5"/>
  </si>
  <si>
    <t>法非適用企業</t>
    <phoneticPr fontId="5"/>
  </si>
  <si>
    <t>花巻市産業団地事業特別会計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</si>
  <si>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</si>
  <si>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</si>
  <si>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</si>
  <si>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</si>
  <si>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</si>
  <si>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</si>
  <si>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</si>
  <si>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</si>
  <si>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</si>
  <si>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</si>
  <si>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</si>
  <si>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</si>
  <si>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</si>
  <si>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</si>
  <si>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</si>
  <si>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</si>
  <si>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</si>
  <si>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</si>
  <si>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</si>
  <si>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</si>
  <si>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</si>
  <si>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</si>
  <si>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</si>
  <si>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</si>
  <si>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</si>
  <si>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</si>
  <si>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</si>
  <si>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</si>
  <si>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</si>
  <si>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</si>
  <si>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</si>
  <si>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</si>
  <si>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</si>
  <si>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</si>
  <si>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</si>
  <si>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</si>
  <si>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</si>
  <si>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</si>
  <si>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</si>
  <si>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</si>
  <si>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</si>
  <si>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</si>
  <si>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</si>
  <si>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</si>
  <si>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</si>
  <si>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</si>
  <si>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</si>
  <si>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</si>
  <si>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</si>
  <si>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</si>
  <si>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</si>
  <si>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</si>
  <si>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</si>
  <si>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</si>
  <si>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</si>
  <si>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</si>
  <si>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</si>
  <si>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</si>
  <si>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</si>
  <si>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</si>
  <si>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</si>
  <si>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</si>
  <si>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</si>
  <si>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</si>
  <si>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</si>
  <si>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</si>
  <si>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</si>
  <si>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</si>
  <si>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</si>
  <si>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</si>
  <si>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</si>
  <si>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</si>
  <si>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</si>
  <si>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</si>
  <si>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</si>
  <si>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</si>
  <si>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</si>
  <si>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</si>
  <si>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</si>
  <si>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</si>
  <si>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</si>
  <si>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</si>
  <si>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</si>
  <si>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</si>
  <si>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</si>
  <si>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</si>
  <si>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</si>
  <si>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</si>
  <si>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</si>
  <si>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</si>
  <si>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</si>
  <si>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</si>
  <si>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</si>
  <si>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</si>
  <si>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</si>
  <si>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</si>
  <si>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</si>
  <si>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</si>
  <si>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</si>
  <si>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</si>
  <si>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</si>
  <si>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</si>
  <si>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</si>
  <si>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</si>
  <si>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</si>
  <si>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</si>
  <si>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</si>
  <si>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</si>
  <si>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</si>
  <si>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</si>
  <si>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</si>
  <si>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</si>
  <si>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</si>
  <si>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</si>
  <si>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</si>
  <si>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</si>
  <si>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</si>
  <si>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</si>
  <si>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</si>
  <si>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</si>
  <si>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</si>
  <si>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</si>
  <si>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</si>
  <si>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</si>
  <si>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</si>
  <si>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</si>
  <si>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</si>
  <si>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</si>
  <si>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</si>
  <si>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</si>
  <si>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</si>
  <si>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</si>
  <si>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</si>
  <si>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</si>
  <si>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</si>
  <si>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0.07</t>
  </si>
  <si>
    <t>▲ 5.22</t>
  </si>
  <si>
    <t>▲ 1.27</t>
  </si>
  <si>
    <t>一般会計</t>
  </si>
  <si>
    <t>花巻市下水道事業会計</t>
  </si>
  <si>
    <t>花巻市介護保険特別会計</t>
  </si>
  <si>
    <t>花巻市後期高齢者医療特別会計</t>
  </si>
  <si>
    <t>花巻市国民健康保険特別会計</t>
  </si>
  <si>
    <t>花巻市公設地方卸売市場事業特別会計</t>
  </si>
  <si>
    <t>花巻市産業団地事業特別会計</t>
  </si>
  <si>
    <t>その他会計（赤字）</t>
  </si>
  <si>
    <t>その他会計（黒字）</t>
  </si>
  <si>
    <t>R02</t>
    <phoneticPr fontId="5"/>
  </si>
  <si>
    <t>R03</t>
    <phoneticPr fontId="5"/>
  </si>
  <si>
    <t>R04</t>
    <phoneticPr fontId="5"/>
  </si>
  <si>
    <t>R05</t>
    <phoneticPr fontId="5"/>
  </si>
  <si>
    <t>R06</t>
    <phoneticPr fontId="5"/>
  </si>
  <si>
    <t>-</t>
    <phoneticPr fontId="2"/>
  </si>
  <si>
    <t>岩手中部水道企業団</t>
    <rPh sb="0" eb="2">
      <t>イワテ</t>
    </rPh>
    <rPh sb="2" eb="4">
      <t>チュウブ</t>
    </rPh>
    <rPh sb="4" eb="6">
      <t>スイドウ</t>
    </rPh>
    <rPh sb="6" eb="8">
      <t>キギョウ</t>
    </rPh>
    <rPh sb="8" eb="9">
      <t>ダン</t>
    </rPh>
    <phoneticPr fontId="10"/>
  </si>
  <si>
    <t>岩手中部広域行政組合</t>
    <rPh sb="0" eb="2">
      <t>イワテ</t>
    </rPh>
    <rPh sb="2" eb="4">
      <t>チュウブ</t>
    </rPh>
    <rPh sb="4" eb="6">
      <t>コウイキ</t>
    </rPh>
    <rPh sb="6" eb="8">
      <t>ギョウセイ</t>
    </rPh>
    <rPh sb="8" eb="10">
      <t>クミアイ</t>
    </rPh>
    <phoneticPr fontId="10"/>
  </si>
  <si>
    <t>岩手県市町村総合事務組合（一般会計）</t>
    <rPh sb="0" eb="3">
      <t>イワテケン</t>
    </rPh>
    <rPh sb="3" eb="6">
      <t>シチョウソン</t>
    </rPh>
    <rPh sb="6" eb="8">
      <t>ソウゴウ</t>
    </rPh>
    <rPh sb="8" eb="10">
      <t>ジム</t>
    </rPh>
    <rPh sb="10" eb="12">
      <t>クミアイ</t>
    </rPh>
    <rPh sb="13" eb="15">
      <t>イッパン</t>
    </rPh>
    <rPh sb="15" eb="17">
      <t>カイケイ</t>
    </rPh>
    <phoneticPr fontId="10"/>
  </si>
  <si>
    <t>岩手県市町村総合事務組合（特別会計）</t>
    <rPh sb="0" eb="3">
      <t>イワテケン</t>
    </rPh>
    <rPh sb="3" eb="6">
      <t>シチョウソン</t>
    </rPh>
    <rPh sb="6" eb="8">
      <t>ソウゴウ</t>
    </rPh>
    <rPh sb="8" eb="10">
      <t>ジム</t>
    </rPh>
    <rPh sb="10" eb="12">
      <t>クミアイ</t>
    </rPh>
    <rPh sb="13" eb="15">
      <t>トクベツ</t>
    </rPh>
    <rPh sb="15" eb="17">
      <t>カイケイ</t>
    </rPh>
    <phoneticPr fontId="10"/>
  </si>
  <si>
    <t>岩手県後期高齢者医療広域連合（一般会計）</t>
    <rPh sb="0" eb="3">
      <t>イワテケン</t>
    </rPh>
    <rPh sb="3" eb="5">
      <t>コウキ</t>
    </rPh>
    <rPh sb="5" eb="8">
      <t>コウレイシャ</t>
    </rPh>
    <rPh sb="8" eb="10">
      <t>イリョウ</t>
    </rPh>
    <rPh sb="10" eb="12">
      <t>コウイキ</t>
    </rPh>
    <rPh sb="12" eb="14">
      <t>レンゴウ</t>
    </rPh>
    <rPh sb="15" eb="17">
      <t>イッパン</t>
    </rPh>
    <rPh sb="17" eb="19">
      <t>カイケイ</t>
    </rPh>
    <phoneticPr fontId="10"/>
  </si>
  <si>
    <t>岩手県後期高齢者医療広域連合（特別会計）</t>
    <rPh sb="0" eb="3">
      <t>イワテケン</t>
    </rPh>
    <rPh sb="3" eb="5">
      <t>コウキ</t>
    </rPh>
    <rPh sb="5" eb="8">
      <t>コウレイシャ</t>
    </rPh>
    <rPh sb="8" eb="10">
      <t>イリョウ</t>
    </rPh>
    <rPh sb="10" eb="12">
      <t>コウイキ</t>
    </rPh>
    <rPh sb="12" eb="14">
      <t>レンゴウ</t>
    </rPh>
    <rPh sb="15" eb="17">
      <t>トクベツ</t>
    </rPh>
    <rPh sb="17" eb="19">
      <t>カイケイ</t>
    </rPh>
    <phoneticPr fontId="10"/>
  </si>
  <si>
    <t>北上地区広域行政組合</t>
    <rPh sb="0" eb="2">
      <t>キタカミ</t>
    </rPh>
    <rPh sb="2" eb="4">
      <t>チク</t>
    </rPh>
    <rPh sb="4" eb="6">
      <t>コウイキ</t>
    </rPh>
    <rPh sb="6" eb="8">
      <t>ギョウセイ</t>
    </rPh>
    <rPh sb="8" eb="10">
      <t>クミアイ</t>
    </rPh>
    <phoneticPr fontId="10"/>
  </si>
  <si>
    <t>とうわ地域資源開発公社</t>
    <rPh sb="3" eb="5">
      <t>チイキ</t>
    </rPh>
    <rPh sb="5" eb="7">
      <t>シゲン</t>
    </rPh>
    <rPh sb="7" eb="9">
      <t>カイハツ</t>
    </rPh>
    <rPh sb="9" eb="11">
      <t>コウシャ</t>
    </rPh>
    <phoneticPr fontId="10"/>
  </si>
  <si>
    <t>東和町総合サービス公社</t>
    <rPh sb="0" eb="2">
      <t>トウワ</t>
    </rPh>
    <rPh sb="2" eb="3">
      <t>チョウ</t>
    </rPh>
    <rPh sb="3" eb="5">
      <t>ソウゴウ</t>
    </rPh>
    <rPh sb="9" eb="11">
      <t>コウシャ</t>
    </rPh>
    <phoneticPr fontId="10"/>
  </si>
  <si>
    <t>エーデルワイン</t>
  </si>
  <si>
    <t>土澤まちづくり会社</t>
    <rPh sb="0" eb="2">
      <t>ツチザワ</t>
    </rPh>
    <rPh sb="7" eb="9">
      <t>カイシャ</t>
    </rPh>
    <phoneticPr fontId="10"/>
  </si>
  <si>
    <t>花巻地域農業管理センター</t>
    <rPh sb="0" eb="2">
      <t>ハナマキ</t>
    </rPh>
    <rPh sb="2" eb="4">
      <t>チイキ</t>
    </rPh>
    <rPh sb="4" eb="6">
      <t>ノウギョウ</t>
    </rPh>
    <rPh sb="6" eb="8">
      <t>カンリ</t>
    </rPh>
    <phoneticPr fontId="10"/>
  </si>
  <si>
    <t>石鳥谷観光物産</t>
    <rPh sb="0" eb="3">
      <t>イシドリヤ</t>
    </rPh>
    <rPh sb="3" eb="5">
      <t>カンコウ</t>
    </rPh>
    <rPh sb="5" eb="7">
      <t>ブッサン</t>
    </rPh>
    <phoneticPr fontId="10"/>
  </si>
  <si>
    <t>花巻国際交流協会</t>
    <rPh sb="0" eb="2">
      <t>ハナマキ</t>
    </rPh>
    <rPh sb="2" eb="4">
      <t>コクサイ</t>
    </rPh>
    <rPh sb="4" eb="6">
      <t>コウリュウ</t>
    </rPh>
    <rPh sb="6" eb="8">
      <t>キョウカイ</t>
    </rPh>
    <phoneticPr fontId="10"/>
  </si>
  <si>
    <t>花巻市スポーツ協会</t>
    <rPh sb="0" eb="3">
      <t>ハナマキシ</t>
    </rPh>
    <rPh sb="7" eb="9">
      <t>キョウカイ</t>
    </rPh>
    <phoneticPr fontId="10"/>
  </si>
  <si>
    <t>まちづくり基金</t>
    <phoneticPr fontId="5"/>
  </si>
  <si>
    <t>イーハトーブ花巻応援基金</t>
    <phoneticPr fontId="5"/>
  </si>
  <si>
    <t>森林環境譲与税基金</t>
    <phoneticPr fontId="5"/>
  </si>
  <si>
    <t>国際交流基金</t>
    <phoneticPr fontId="5"/>
  </si>
  <si>
    <t>国営土地改良事業償還基金</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</si>
</sst>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70329</c:v>
                </c:pt>
                <c:pt idx="1">
                  <c:v>71871</c:v>
                </c:pt>
                <c:pt idx="2">
                  <c:v>71807</c:v>
                </c:pt>
                <c:pt idx="3">
                  <c:v>80821</c:v>
                </c:pt>
                <c:pt idx="4">
                  <c:v>79840</c:v>
                </c:pt>
              </c:numCache>
            </c:numRef>
          </c:val>
          <c:smooth val="0"/>
          <c:extLst>
            <c:ext xmlns:c16="http://schemas.microsoft.com/office/drawing/2014/chart" uri="{C3380CC4-5D6E-409C-BE32-E72D297353CC}">
              <c16:uniqueId val="{00000000-DEEF-4583-8551-2023AF35C3D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68455</c:v>
                </c:pt>
                <c:pt idx="1">
                  <c:v>60469</c:v>
                </c:pt>
                <c:pt idx="2">
                  <c:v>55324</c:v>
                </c:pt>
                <c:pt idx="3">
                  <c:v>67249</c:v>
                </c:pt>
                <c:pt idx="4">
                  <c:v>63778</c:v>
                </c:pt>
              </c:numCache>
            </c:numRef>
          </c:val>
          <c:smooth val="0"/>
          <c:extLst>
            <c:ext xmlns:c16="http://schemas.microsoft.com/office/drawing/2014/chart" uri="{C3380CC4-5D6E-409C-BE32-E72D297353CC}">
              <c16:uniqueId val="{00000001-DEEF-4583-8551-2023AF35C3D0}"/>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4.34</c:v>
                </c:pt>
                <c:pt idx="1">
                  <c:v>7.24</c:v>
                </c:pt>
                <c:pt idx="2">
                  <c:v>7.33</c:v>
                </c:pt>
                <c:pt idx="3">
                  <c:v>5.95</c:v>
                </c:pt>
                <c:pt idx="4">
                  <c:v>6.28</c:v>
                </c:pt>
              </c:numCache>
            </c:numRef>
          </c:val>
          <c:extLst>
            <c:ext xmlns:c16="http://schemas.microsoft.com/office/drawing/2014/chart" uri="{C3380CC4-5D6E-409C-BE32-E72D297353CC}">
              <c16:uniqueId val="{00000000-009A-4487-82C9-B1BC04E7F89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25.28</c:v>
                </c:pt>
                <c:pt idx="1">
                  <c:v>26.49</c:v>
                </c:pt>
                <c:pt idx="2">
                  <c:v>27.17</c:v>
                </c:pt>
                <c:pt idx="3">
                  <c:v>22.88</c:v>
                </c:pt>
                <c:pt idx="4">
                  <c:v>21.2</c:v>
                </c:pt>
              </c:numCache>
            </c:numRef>
          </c:val>
          <c:extLst>
            <c:ext xmlns:c16="http://schemas.microsoft.com/office/drawing/2014/chart" uri="{C3380CC4-5D6E-409C-BE32-E72D297353CC}">
              <c16:uniqueId val="{00000001-009A-4487-82C9-B1BC04E7F89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2.59</c:v>
                </c:pt>
                <c:pt idx="1">
                  <c:v>5.16</c:v>
                </c:pt>
                <c:pt idx="2">
                  <c:v>-7.0000000000000007E-2</c:v>
                </c:pt>
                <c:pt idx="3">
                  <c:v>-5.22</c:v>
                </c:pt>
                <c:pt idx="4">
                  <c:v>-1.27</c:v>
                </c:pt>
              </c:numCache>
            </c:numRef>
          </c:val>
          <c:smooth val="0"/>
          <c:extLst>
            <c:ext xmlns:c16="http://schemas.microsoft.com/office/drawing/2014/chart" uri="{C3380CC4-5D6E-409C-BE32-E72D297353CC}">
              <c16:uniqueId val="{00000002-009A-4487-82C9-B1BC04E7F89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6766-45D1-B298-88B1EFB92C0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766-45D1-B298-88B1EFB92C02}"/>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6766-45D1-B298-88B1EFB92C02}"/>
            </c:ext>
          </c:extLst>
        </c:ser>
        <c:ser>
          <c:idx val="3"/>
          <c:order val="3"/>
          <c:tx>
            <c:strRef>
              <c:f>データシート!$A$30</c:f>
              <c:strCache>
                <c:ptCount val="1"/>
                <c:pt idx="0">
                  <c:v>花巻市産業団地事業特別会計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#N/A</c:v>
                </c:pt>
                <c:pt idx="7">
                  <c:v>0</c:v>
                </c:pt>
                <c:pt idx="8">
                  <c:v>#N/A</c:v>
                </c:pt>
                <c:pt idx="9">
                  <c:v>0</c:v>
                </c:pt>
              </c:numCache>
            </c:numRef>
          </c:val>
          <c:extLst>
            <c:ext xmlns:c16="http://schemas.microsoft.com/office/drawing/2014/chart" uri="{C3380CC4-5D6E-409C-BE32-E72D297353CC}">
              <c16:uniqueId val="{00000003-6766-45D1-B298-88B1EFB92C02}"/>
            </c:ext>
          </c:extLst>
        </c:ser>
        <c:ser>
          <c:idx val="4"/>
          <c:order val="4"/>
          <c:tx>
            <c:strRef>
              <c:f>データシート!$A$31</c:f>
              <c:strCache>
                <c:ptCount val="1"/>
                <c:pt idx="0">
                  <c:v>花巻市公設地方卸売市場事業特別会計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0.02</c:v>
                </c:pt>
                <c:pt idx="2">
                  <c:v>#N/A</c:v>
                </c:pt>
                <c:pt idx="3">
                  <c:v>0.02</c:v>
                </c:pt>
                <c:pt idx="4">
                  <c:v>#N/A</c:v>
                </c:pt>
                <c:pt idx="5">
                  <c:v>0</c:v>
                </c:pt>
                <c:pt idx="6">
                  <c:v>#N/A</c:v>
                </c:pt>
                <c:pt idx="7">
                  <c:v>0.01</c:v>
                </c:pt>
                <c:pt idx="8">
                  <c:v>#N/A</c:v>
                </c:pt>
                <c:pt idx="9">
                  <c:v>0</c:v>
                </c:pt>
              </c:numCache>
            </c:numRef>
          </c:val>
          <c:extLst>
            <c:ext xmlns:c16="http://schemas.microsoft.com/office/drawing/2014/chart" uri="{C3380CC4-5D6E-409C-BE32-E72D297353CC}">
              <c16:uniqueId val="{00000004-6766-45D1-B298-88B1EFB92C02}"/>
            </c:ext>
          </c:extLst>
        </c:ser>
        <c:ser>
          <c:idx val="5"/>
          <c:order val="5"/>
          <c:tx>
            <c:strRef>
              <c:f>データシート!$A$32</c:f>
              <c:strCache>
                <c:ptCount val="1"/>
                <c:pt idx="0">
                  <c:v>花巻市国民健康保険特別会計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5-6766-45D1-B298-88B1EFB92C02}"/>
            </c:ext>
          </c:extLst>
        </c:ser>
        <c:ser>
          <c:idx val="6"/>
          <c:order val="6"/>
          <c:tx>
            <c:strRef>
              <c:f>データシート!$A$33</c:f>
              <c:strCache>
                <c:ptCount val="1"/>
                <c:pt idx="0">
                  <c:v>花巻市後期高齢者医療特別会計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6-6766-45D1-B298-88B1EFB92C02}"/>
            </c:ext>
          </c:extLst>
        </c:ser>
        <c:ser>
          <c:idx val="7"/>
          <c:order val="7"/>
          <c:tx>
            <c:strRef>
              <c:f>データシート!$A$34</c:f>
              <c:strCache>
                <c:ptCount val="1"/>
                <c:pt idx="0">
                  <c:v>花巻市介護保険特別会計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0.49</c:v>
                </c:pt>
                <c:pt idx="2">
                  <c:v>#N/A</c:v>
                </c:pt>
                <c:pt idx="3">
                  <c:v>0.44</c:v>
                </c:pt>
                <c:pt idx="4">
                  <c:v>#N/A</c:v>
                </c:pt>
                <c:pt idx="5">
                  <c:v>0.68</c:v>
                </c:pt>
                <c:pt idx="6">
                  <c:v>#N/A</c:v>
                </c:pt>
                <c:pt idx="7">
                  <c:v>0.31</c:v>
                </c:pt>
                <c:pt idx="8">
                  <c:v>#N/A</c:v>
                </c:pt>
                <c:pt idx="9">
                  <c:v>0.45</c:v>
                </c:pt>
              </c:numCache>
            </c:numRef>
          </c:val>
          <c:extLst>
            <c:ext xmlns:c16="http://schemas.microsoft.com/office/drawing/2014/chart" uri="{C3380CC4-5D6E-409C-BE32-E72D297353CC}">
              <c16:uniqueId val="{00000007-6766-45D1-B298-88B1EFB92C02}"/>
            </c:ext>
          </c:extLst>
        </c:ser>
        <c:ser>
          <c:idx val="8"/>
          <c:order val="8"/>
          <c:tx>
            <c:strRef>
              <c:f>データシート!$A$35</c:f>
              <c:strCache>
                <c:ptCount val="1"/>
                <c:pt idx="0">
                  <c:v>花巻市下水道事業会計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1.01</c:v>
                </c:pt>
                <c:pt idx="2">
                  <c:v>#N/A</c:v>
                </c:pt>
                <c:pt idx="3">
                  <c:v>0.68</c:v>
                </c:pt>
                <c:pt idx="4">
                  <c:v>#N/A</c:v>
                </c:pt>
                <c:pt idx="5">
                  <c:v>0.35</c:v>
                </c:pt>
                <c:pt idx="6">
                  <c:v>#N/A</c:v>
                </c:pt>
                <c:pt idx="7">
                  <c:v>0</c:v>
                </c:pt>
                <c:pt idx="8">
                  <c:v>#N/A</c:v>
                </c:pt>
                <c:pt idx="9">
                  <c:v>1.43</c:v>
                </c:pt>
              </c:numCache>
            </c:numRef>
          </c:val>
          <c:extLst>
            <c:ext xmlns:c16="http://schemas.microsoft.com/office/drawing/2014/chart" uri="{C3380CC4-5D6E-409C-BE32-E72D297353CC}">
              <c16:uniqueId val="{00000008-6766-45D1-B298-88B1EFB92C02}"/>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4.34</c:v>
                </c:pt>
                <c:pt idx="2">
                  <c:v>#N/A</c:v>
                </c:pt>
                <c:pt idx="3">
                  <c:v>7.23</c:v>
                </c:pt>
                <c:pt idx="4">
                  <c:v>#N/A</c:v>
                </c:pt>
                <c:pt idx="5">
                  <c:v>7.32</c:v>
                </c:pt>
                <c:pt idx="6">
                  <c:v>#N/A</c:v>
                </c:pt>
                <c:pt idx="7">
                  <c:v>5.94</c:v>
                </c:pt>
                <c:pt idx="8">
                  <c:v>#N/A</c:v>
                </c:pt>
                <c:pt idx="9">
                  <c:v>6.28</c:v>
                </c:pt>
              </c:numCache>
            </c:numRef>
          </c:val>
          <c:extLst>
            <c:ext xmlns:c16="http://schemas.microsoft.com/office/drawing/2014/chart" uri="{C3380CC4-5D6E-409C-BE32-E72D297353CC}">
              <c16:uniqueId val="{00000009-6766-45D1-B298-88B1EFB92C02}"/>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5194</c:v>
                </c:pt>
                <c:pt idx="5">
                  <c:v>5246</c:v>
                </c:pt>
                <c:pt idx="8">
                  <c:v>5302</c:v>
                </c:pt>
                <c:pt idx="11">
                  <c:v>5336</c:v>
                </c:pt>
                <c:pt idx="14">
                  <c:v>4982</c:v>
                </c:pt>
              </c:numCache>
            </c:numRef>
          </c:val>
          <c:extLst>
            <c:ext xmlns:c16="http://schemas.microsoft.com/office/drawing/2014/chart" uri="{C3380CC4-5D6E-409C-BE32-E72D297353CC}">
              <c16:uniqueId val="{00000000-52F4-4058-896E-CDBB659CD26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2F4-4058-896E-CDBB659CD26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25</c:v>
                </c:pt>
                <c:pt idx="3">
                  <c:v>12</c:v>
                </c:pt>
                <c:pt idx="6">
                  <c:v>12</c:v>
                </c:pt>
                <c:pt idx="9">
                  <c:v>11</c:v>
                </c:pt>
                <c:pt idx="12">
                  <c:v>12</c:v>
                </c:pt>
              </c:numCache>
            </c:numRef>
          </c:val>
          <c:extLst>
            <c:ext xmlns:c16="http://schemas.microsoft.com/office/drawing/2014/chart" uri="{C3380CC4-5D6E-409C-BE32-E72D297353CC}">
              <c16:uniqueId val="{00000002-52F4-4058-896E-CDBB659CD26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50</c:v>
                </c:pt>
                <c:pt idx="3">
                  <c:v>53</c:v>
                </c:pt>
                <c:pt idx="6">
                  <c:v>38</c:v>
                </c:pt>
                <c:pt idx="9">
                  <c:v>45</c:v>
                </c:pt>
                <c:pt idx="12">
                  <c:v>59</c:v>
                </c:pt>
              </c:numCache>
            </c:numRef>
          </c:val>
          <c:extLst>
            <c:ext xmlns:c16="http://schemas.microsoft.com/office/drawing/2014/chart" uri="{C3380CC4-5D6E-409C-BE32-E72D297353CC}">
              <c16:uniqueId val="{00000003-52F4-4058-896E-CDBB659CD26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1736</c:v>
                </c:pt>
                <c:pt idx="3">
                  <c:v>1707</c:v>
                </c:pt>
                <c:pt idx="6">
                  <c:v>1648</c:v>
                </c:pt>
                <c:pt idx="9">
                  <c:v>1672</c:v>
                </c:pt>
                <c:pt idx="12">
                  <c:v>1590</c:v>
                </c:pt>
              </c:numCache>
            </c:numRef>
          </c:val>
          <c:extLst>
            <c:ext xmlns:c16="http://schemas.microsoft.com/office/drawing/2014/chart" uri="{C3380CC4-5D6E-409C-BE32-E72D297353CC}">
              <c16:uniqueId val="{00000004-52F4-4058-896E-CDBB659CD26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2F4-4058-896E-CDBB659CD26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2F4-4058-896E-CDBB659CD26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5283</c:v>
                </c:pt>
                <c:pt idx="3">
                  <c:v>5449</c:v>
                </c:pt>
                <c:pt idx="6">
                  <c:v>5668</c:v>
                </c:pt>
                <c:pt idx="9">
                  <c:v>5769</c:v>
                </c:pt>
                <c:pt idx="12">
                  <c:v>5682</c:v>
                </c:pt>
              </c:numCache>
            </c:numRef>
          </c:val>
          <c:extLst>
            <c:ext xmlns:c16="http://schemas.microsoft.com/office/drawing/2014/chart" uri="{C3380CC4-5D6E-409C-BE32-E72D297353CC}">
              <c16:uniqueId val="{00000007-52F4-4058-896E-CDBB659CD26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1900</c:v>
                </c:pt>
                <c:pt idx="2">
                  <c:v>#N/A</c:v>
                </c:pt>
                <c:pt idx="3">
                  <c:v>#N/A</c:v>
                </c:pt>
                <c:pt idx="4">
                  <c:v>1975</c:v>
                </c:pt>
                <c:pt idx="5">
                  <c:v>#N/A</c:v>
                </c:pt>
                <c:pt idx="6">
                  <c:v>#N/A</c:v>
                </c:pt>
                <c:pt idx="7">
                  <c:v>2064</c:v>
                </c:pt>
                <c:pt idx="8">
                  <c:v>#N/A</c:v>
                </c:pt>
                <c:pt idx="9">
                  <c:v>#N/A</c:v>
                </c:pt>
                <c:pt idx="10">
                  <c:v>2161</c:v>
                </c:pt>
                <c:pt idx="11">
                  <c:v>#N/A</c:v>
                </c:pt>
                <c:pt idx="12">
                  <c:v>#N/A</c:v>
                </c:pt>
                <c:pt idx="13">
                  <c:v>2361</c:v>
                </c:pt>
                <c:pt idx="14">
                  <c:v>#N/A</c:v>
                </c:pt>
              </c:numCache>
            </c:numRef>
          </c:val>
          <c:smooth val="0"/>
          <c:extLst>
            <c:ext xmlns:c16="http://schemas.microsoft.com/office/drawing/2014/chart" uri="{C3380CC4-5D6E-409C-BE32-E72D297353CC}">
              <c16:uniqueId val="{00000008-52F4-4058-896E-CDBB659CD26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60371</c:v>
                </c:pt>
                <c:pt idx="5">
                  <c:v>59151</c:v>
                </c:pt>
                <c:pt idx="8">
                  <c:v>56768</c:v>
                </c:pt>
                <c:pt idx="11">
                  <c:v>54255</c:v>
                </c:pt>
                <c:pt idx="14">
                  <c:v>51551</c:v>
                </c:pt>
              </c:numCache>
            </c:numRef>
          </c:val>
          <c:extLst>
            <c:ext xmlns:c16="http://schemas.microsoft.com/office/drawing/2014/chart" uri="{C3380CC4-5D6E-409C-BE32-E72D297353CC}">
              <c16:uniqueId val="{00000000-28F7-4D7D-BFB1-9B24391857A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1929</c:v>
                </c:pt>
                <c:pt idx="5">
                  <c:v>1760</c:v>
                </c:pt>
                <c:pt idx="8">
                  <c:v>1561</c:v>
                </c:pt>
                <c:pt idx="11">
                  <c:v>1474</c:v>
                </c:pt>
                <c:pt idx="14">
                  <c:v>1337</c:v>
                </c:pt>
              </c:numCache>
            </c:numRef>
          </c:val>
          <c:extLst>
            <c:ext xmlns:c16="http://schemas.microsoft.com/office/drawing/2014/chart" uri="{C3380CC4-5D6E-409C-BE32-E72D297353CC}">
              <c16:uniqueId val="{00000001-28F7-4D7D-BFB1-9B24391857A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14244</c:v>
                </c:pt>
                <c:pt idx="5">
                  <c:v>15417</c:v>
                </c:pt>
                <c:pt idx="8">
                  <c:v>15230</c:v>
                </c:pt>
                <c:pt idx="11">
                  <c:v>14873</c:v>
                </c:pt>
                <c:pt idx="14">
                  <c:v>14445</c:v>
                </c:pt>
              </c:numCache>
            </c:numRef>
          </c:val>
          <c:extLst>
            <c:ext xmlns:c16="http://schemas.microsoft.com/office/drawing/2014/chart" uri="{C3380CC4-5D6E-409C-BE32-E72D297353CC}">
              <c16:uniqueId val="{00000002-28F7-4D7D-BFB1-9B24391857A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8F7-4D7D-BFB1-9B24391857A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8F7-4D7D-BFB1-9B24391857A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8F7-4D7D-BFB1-9B24391857A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6105</c:v>
                </c:pt>
                <c:pt idx="3">
                  <c:v>5902</c:v>
                </c:pt>
                <c:pt idx="6">
                  <c:v>5709</c:v>
                </c:pt>
                <c:pt idx="9">
                  <c:v>5599</c:v>
                </c:pt>
                <c:pt idx="12">
                  <c:v>5636</c:v>
                </c:pt>
              </c:numCache>
            </c:numRef>
          </c:val>
          <c:extLst>
            <c:ext xmlns:c16="http://schemas.microsoft.com/office/drawing/2014/chart" uri="{C3380CC4-5D6E-409C-BE32-E72D297353CC}">
              <c16:uniqueId val="{00000006-28F7-4D7D-BFB1-9B24391857A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896</c:v>
                </c:pt>
                <c:pt idx="3">
                  <c:v>787</c:v>
                </c:pt>
                <c:pt idx="6">
                  <c:v>588</c:v>
                </c:pt>
                <c:pt idx="9">
                  <c:v>623</c:v>
                </c:pt>
                <c:pt idx="12">
                  <c:v>542</c:v>
                </c:pt>
              </c:numCache>
            </c:numRef>
          </c:val>
          <c:extLst>
            <c:ext xmlns:c16="http://schemas.microsoft.com/office/drawing/2014/chart" uri="{C3380CC4-5D6E-409C-BE32-E72D297353CC}">
              <c16:uniqueId val="{00000007-28F7-4D7D-BFB1-9B24391857A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28666</c:v>
                </c:pt>
                <c:pt idx="3">
                  <c:v>25814</c:v>
                </c:pt>
                <c:pt idx="6">
                  <c:v>25366</c:v>
                </c:pt>
                <c:pt idx="9">
                  <c:v>23349</c:v>
                </c:pt>
                <c:pt idx="12">
                  <c:v>24113</c:v>
                </c:pt>
              </c:numCache>
            </c:numRef>
          </c:val>
          <c:extLst>
            <c:ext xmlns:c16="http://schemas.microsoft.com/office/drawing/2014/chart" uri="{C3380CC4-5D6E-409C-BE32-E72D297353CC}">
              <c16:uniqueId val="{00000008-28F7-4D7D-BFB1-9B24391857A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41</c:v>
                </c:pt>
                <c:pt idx="3">
                  <c:v>32</c:v>
                </c:pt>
                <c:pt idx="6">
                  <c:v>23</c:v>
                </c:pt>
                <c:pt idx="9">
                  <c:v>16</c:v>
                </c:pt>
                <c:pt idx="12">
                  <c:v>8</c:v>
                </c:pt>
              </c:numCache>
            </c:numRef>
          </c:val>
          <c:extLst>
            <c:ext xmlns:c16="http://schemas.microsoft.com/office/drawing/2014/chart" uri="{C3380CC4-5D6E-409C-BE32-E72D297353CC}">
              <c16:uniqueId val="{00000009-28F7-4D7D-BFB1-9B24391857A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56706</c:v>
                </c:pt>
                <c:pt idx="3">
                  <c:v>55972</c:v>
                </c:pt>
                <c:pt idx="6">
                  <c:v>53604</c:v>
                </c:pt>
                <c:pt idx="9">
                  <c:v>51556</c:v>
                </c:pt>
                <c:pt idx="12">
                  <c:v>49265</c:v>
                </c:pt>
              </c:numCache>
            </c:numRef>
          </c:val>
          <c:extLst>
            <c:ext xmlns:c16="http://schemas.microsoft.com/office/drawing/2014/chart" uri="{C3380CC4-5D6E-409C-BE32-E72D297353CC}">
              <c16:uniqueId val="{0000000A-28F7-4D7D-BFB1-9B24391857A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15870</c:v>
                </c:pt>
                <c:pt idx="2">
                  <c:v>#N/A</c:v>
                </c:pt>
                <c:pt idx="3">
                  <c:v>#N/A</c:v>
                </c:pt>
                <c:pt idx="4">
                  <c:v>12178</c:v>
                </c:pt>
                <c:pt idx="5">
                  <c:v>#N/A</c:v>
                </c:pt>
                <c:pt idx="6">
                  <c:v>#N/A</c:v>
                </c:pt>
                <c:pt idx="7">
                  <c:v>11732</c:v>
                </c:pt>
                <c:pt idx="8">
                  <c:v>#N/A</c:v>
                </c:pt>
                <c:pt idx="9">
                  <c:v>#N/A</c:v>
                </c:pt>
                <c:pt idx="10">
                  <c:v>10540</c:v>
                </c:pt>
                <c:pt idx="11">
                  <c:v>#N/A</c:v>
                </c:pt>
                <c:pt idx="12">
                  <c:v>#N/A</c:v>
                </c:pt>
                <c:pt idx="13">
                  <c:v>12231</c:v>
                </c:pt>
                <c:pt idx="14">
                  <c:v>#N/A</c:v>
                </c:pt>
              </c:numCache>
            </c:numRef>
          </c:val>
          <c:smooth val="0"/>
          <c:extLst>
            <c:ext xmlns:c16="http://schemas.microsoft.com/office/drawing/2014/chart" uri="{C3380CC4-5D6E-409C-BE32-E72D297353CC}">
              <c16:uniqueId val="{0000000B-28F7-4D7D-BFB1-9B24391857A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7725</c:v>
                </c:pt>
                <c:pt idx="1">
                  <c:v>6592</c:v>
                </c:pt>
                <c:pt idx="2">
                  <c:v>6123</c:v>
                </c:pt>
              </c:numCache>
            </c:numRef>
          </c:val>
          <c:extLst>
            <c:ext xmlns:c16="http://schemas.microsoft.com/office/drawing/2014/chart" uri="{C3380CC4-5D6E-409C-BE32-E72D297353CC}">
              <c16:uniqueId val="{00000000-20DC-4FEC-909B-0734ADD3EB0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1163</c:v>
                </c:pt>
                <c:pt idx="1">
                  <c:v>1284</c:v>
                </c:pt>
                <c:pt idx="2">
                  <c:v>1382</c:v>
                </c:pt>
              </c:numCache>
            </c:numRef>
          </c:val>
          <c:extLst>
            <c:ext xmlns:c16="http://schemas.microsoft.com/office/drawing/2014/chart" uri="{C3380CC4-5D6E-409C-BE32-E72D297353CC}">
              <c16:uniqueId val="{00000001-20DC-4FEC-909B-0734ADD3EB0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6710</c:v>
                </c:pt>
                <c:pt idx="1">
                  <c:v>7919</c:v>
                </c:pt>
                <c:pt idx="2">
                  <c:v>7815</c:v>
                </c:pt>
              </c:numCache>
            </c:numRef>
          </c:val>
          <c:extLst>
            <c:ext xmlns:c16="http://schemas.microsoft.com/office/drawing/2014/chart" uri="{C3380CC4-5D6E-409C-BE32-E72D297353CC}">
              <c16:uniqueId val="{00000002-20DC-4FEC-909B-0734ADD3EB0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岩手県花巻市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前年度と比較して、元利償還金が</a:t>
          </a:r>
          <a:r>
            <a:rPr kumimoji="1" lang="en-US" altLang="ja-JP"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87</a:t>
          </a:r>
          <a:r>
            <a:rPr kumimoji="1" lang="ja-JP" altLang="en-US"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百万円、公営企業債の元利償還金に対する繰入金が</a:t>
          </a:r>
          <a:r>
            <a:rPr kumimoji="1" lang="en-US" altLang="ja-JP"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82</a:t>
          </a:r>
          <a:r>
            <a:rPr kumimoji="1" lang="ja-JP" altLang="en-US"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百万円減少し、全体として元利償還金等は</a:t>
          </a:r>
          <a:r>
            <a:rPr kumimoji="1" lang="en-US" altLang="ja-JP"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154</a:t>
          </a:r>
          <a:r>
            <a:rPr kumimoji="1" lang="ja-JP" altLang="en-US"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百万円減少した。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また、算入公債費等は、事業費補正で算入される公債費の減により、昨年度より</a:t>
          </a:r>
          <a:r>
            <a:rPr kumimoji="1" lang="en-US" altLang="ja-JP"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354</a:t>
          </a:r>
          <a:r>
            <a:rPr kumimoji="1" lang="ja-JP" altLang="en-US"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百万円減少した。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上記により、実質公債費比率の分子の額は</a:t>
          </a:r>
          <a:r>
            <a:rPr kumimoji="1" lang="en-US" altLang="ja-JP"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200</a:t>
          </a:r>
          <a:r>
            <a:rPr kumimoji="1" lang="ja-JP" altLang="en-US"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百万円増加した。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今後も公債費負担の軽減に向けて、交付税措置率の高い有利な起債を活用し、健全な財政運営に努める。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岩手県花巻市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20" b="0" i="0" u="none" strike="noStrike" kern="0" cap="none" spc="0" normalizeH="0" baseline="0" noProof="0">
              <a:ln>
                <a:noFill/>
              </a:ln>
              <a:solidFill>
                <a:srgbClr val="FF0000"/>
              </a:solidFill>
              <a:effectLst/>
              <a:uLnTx/>
              <a:uFillTx/>
              <a:latin typeface="ＭＳ 明朝" panose="02020609040205080304" pitchFamily="17" charset="-128"/>
              <a:ea typeface="ＭＳ 明朝" panose="02020609040205080304" pitchFamily="17" charset="-128"/>
              <a:cs typeface="+mn-cs"/>
            </a:rPr>
            <a:t>　</a:t>
          </a:r>
          <a:r>
            <a:rPr kumimoji="1" lang="ja-JP" altLang="en-US" sz="122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rPr>
            <a:t>前年度と比較し、分子である充当可能財源等に該当する充当可能基金については、イーハトーブ花巻応援基金や国民健康保険財政調整基金の残高が増加したものの、財政調整基金やまちづくり基金などの残高の減少が上回り前年度比▲</a:t>
          </a:r>
          <a:r>
            <a:rPr kumimoji="1" lang="en-US" altLang="ja-JP" sz="122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rPr>
            <a:t>428</a:t>
          </a:r>
          <a:r>
            <a:rPr kumimoji="1" lang="ja-JP" altLang="en-US" sz="122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rPr>
            <a:t>百万円となった。基準財政需要額算入見込額は、下水道費をはじめとする事業費補正等や臨時財政対策債費、合併特例債費など公債費の減により前年度比▲</a:t>
          </a:r>
          <a:r>
            <a:rPr kumimoji="1" lang="en-US" altLang="ja-JP" sz="122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rPr>
            <a:t>2,704</a:t>
          </a:r>
          <a:r>
            <a:rPr kumimoji="1" lang="ja-JP" altLang="en-US" sz="122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rPr>
            <a:t>百万円となり、充当可能財源等全体で前年度比▲</a:t>
          </a:r>
          <a:r>
            <a:rPr kumimoji="1" lang="en-US" altLang="ja-JP" sz="122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rPr>
            <a:t>3,269</a:t>
          </a:r>
          <a:r>
            <a:rPr kumimoji="1" lang="ja-JP" altLang="en-US" sz="122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rPr>
            <a:t>百万円となった。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2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rPr>
            <a:t>　同じく分子である将来負担額については、退職手当負担見込額（＋</a:t>
          </a:r>
          <a:r>
            <a:rPr kumimoji="1" lang="en-US" altLang="ja-JP" sz="122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rPr>
            <a:t>37</a:t>
          </a:r>
          <a:r>
            <a:rPr kumimoji="1" lang="ja-JP" altLang="en-US" sz="122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rPr>
            <a:t>百万円）は増加したものの、地方債現在高（▲</a:t>
          </a:r>
          <a:r>
            <a:rPr kumimoji="1" lang="en-US" altLang="ja-JP" sz="122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rPr>
            <a:t>2,291</a:t>
          </a:r>
          <a:r>
            <a:rPr kumimoji="1" lang="ja-JP" altLang="en-US" sz="122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rPr>
            <a:t>百万円）、公営企業債等繰入見込額（▲</a:t>
          </a:r>
          <a:r>
            <a:rPr kumimoji="1" lang="en-US" altLang="ja-JP" sz="122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rPr>
            <a:t>764</a:t>
          </a:r>
          <a:r>
            <a:rPr kumimoji="1" lang="ja-JP" altLang="en-US" sz="122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rPr>
            <a:t>百万円）及び組合等負担等見込額（▲</a:t>
          </a:r>
          <a:r>
            <a:rPr kumimoji="1" lang="en-US" altLang="ja-JP" sz="122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rPr>
            <a:t>81</a:t>
          </a:r>
          <a:r>
            <a:rPr kumimoji="1" lang="ja-JP" altLang="en-US" sz="122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rPr>
            <a:t>百万円）などの減少に伴い、前年度比▲</a:t>
          </a:r>
          <a:r>
            <a:rPr kumimoji="1" lang="en-US" altLang="ja-JP" sz="122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rPr>
            <a:t>1,579</a:t>
          </a:r>
          <a:r>
            <a:rPr kumimoji="1" lang="ja-JP" altLang="en-US" sz="122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rPr>
            <a:t>百万円となった。将来負担額の減少より充当可能財源等の減少が大きかったため、結果的に分子は</a:t>
          </a:r>
          <a:r>
            <a:rPr kumimoji="1" lang="en-US" altLang="ja-JP" sz="122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rPr>
            <a:t>1,691</a:t>
          </a:r>
          <a:r>
            <a:rPr kumimoji="1" lang="ja-JP" altLang="en-US" sz="122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rPr>
            <a:t>百万円増加した。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2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rPr>
            <a:t>　分母、分子ともに増加したものの、分子の増加が大きかったため、将来負担比率は前年度比</a:t>
          </a:r>
          <a:r>
            <a:rPr kumimoji="1" lang="en-US" altLang="ja-JP" sz="122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rPr>
            <a:t>+6.2</a:t>
          </a:r>
          <a:r>
            <a:rPr kumimoji="1" lang="ja-JP" altLang="en-US" sz="122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rPr>
            <a:t>ポイントの</a:t>
          </a:r>
          <a:r>
            <a:rPr kumimoji="1" lang="en-US" altLang="ja-JP" sz="122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rPr>
            <a:t>50.6%</a:t>
          </a:r>
          <a:r>
            <a:rPr kumimoji="1" lang="ja-JP" altLang="en-US" sz="122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rPr>
            <a:t>となった。</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岩手県花巻市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7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7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7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イーハトーブ花巻応援基金や減債基金などは増加したが、財政調整基金及びまちづくり基金の減少が上回ったため、全体として</a:t>
          </a:r>
          <a:r>
            <a:rPr kumimoji="1" lang="en-US" altLang="ja-JP" sz="17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475</a:t>
          </a:r>
          <a:r>
            <a:rPr kumimoji="1" lang="ja-JP" altLang="en-US" sz="17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百万円減少した。</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7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7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7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7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緊急に対処すべき事業が発生した場合でも、住民サービスの低下を招くことのないような財政運営が必要であることから、適正な資金管理を行う。</a:t>
          </a:r>
          <a:endParaRPr kumimoji="1" lang="en-US" altLang="ja-JP" sz="17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7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なお、金利の上昇に伴い、社会情勢及び金利の変動状況も鑑みながら基金を活用した資金運用についても検討していく。</a:t>
          </a: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7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（基金の使途）</a:t>
          </a:r>
          <a:endParaRPr kumimoji="1" lang="en-US" altLang="ja-JP" sz="17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7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・まちづくり基金：市民の連携の強化及び地域振興を図るもの。</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7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・イーハトーブ花巻応援基金：寄附年度に事業充当できなかった分を一旦基金に積み立てし、翌年度に寄附目的に沿った事業に充当するため繰入れるもの。</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7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・福祉対策基金：本格的な少子高齢社会に備え、総合的な福祉対策の推進を図る経費の財源に充てるもの。</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7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7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7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7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・まちづくり基金：産業団地整備事業などの財源として取崩した額が、寄附金受入による積立額や合併特例債利子分の積立額を上回ったため、昨年度より</a:t>
          </a:r>
          <a:r>
            <a:rPr kumimoji="1" lang="en-US" altLang="ja-JP" sz="17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383</a:t>
          </a:r>
          <a:r>
            <a:rPr kumimoji="1" lang="ja-JP" altLang="en-US" sz="17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百万円減少した。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7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・イーハトーブ花巻応援基金：令和</a:t>
          </a:r>
          <a:r>
            <a:rPr kumimoji="1" lang="en-US" altLang="ja-JP" sz="17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6</a:t>
          </a:r>
          <a:r>
            <a:rPr kumimoji="1" lang="ja-JP" altLang="en-US" sz="17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年度の寄附分について、翌年度に寄附目的に沿った事業へ活用するため</a:t>
          </a:r>
          <a:r>
            <a:rPr kumimoji="1" lang="en-US" altLang="ja-JP" sz="17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1,750</a:t>
          </a:r>
          <a:r>
            <a:rPr kumimoji="1" lang="ja-JP" altLang="en-US" sz="17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百万円を積立。昨年度より</a:t>
          </a:r>
          <a:r>
            <a:rPr kumimoji="1" lang="en-US" altLang="ja-JP" sz="17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250</a:t>
          </a:r>
          <a:r>
            <a:rPr kumimoji="1" lang="ja-JP" altLang="en-US" sz="17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百万円増加した。</a:t>
          </a:r>
          <a:endParaRPr kumimoji="1" lang="en-US" altLang="ja-JP" sz="17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7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7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7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7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・まちづくり基金：図書館、産業団地整備などの大型ハード事業、人口減少対策のための各種施策などの財源として活用する。</a:t>
          </a:r>
          <a:endParaRPr kumimoji="1" lang="en-US" altLang="ja-JP" sz="17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r>
            <a:rPr kumimoji="1" lang="ja-JP" altLang="en-US" sz="1700">
              <a:solidFill>
                <a:sysClr val="windowText" lastClr="000000"/>
              </a:solidFill>
              <a:effectLst/>
              <a:latin typeface="ＭＳ ゴシック" panose="020B0609070205080204" pitchFamily="49" charset="-128"/>
              <a:ea typeface="ＭＳ ゴシック" panose="020B0609070205080204" pitchFamily="49" charset="-128"/>
              <a:cs typeface="+mn-cs"/>
            </a:rPr>
            <a:t>・イーハトーブ花巻応援基金：令和</a:t>
          </a:r>
          <a:r>
            <a:rPr kumimoji="1" lang="en-US" altLang="ja-JP" sz="1700">
              <a:solidFill>
                <a:sysClr val="windowText" lastClr="000000"/>
              </a:solidFill>
              <a:effectLst/>
              <a:latin typeface="ＭＳ ゴシック" panose="020B0609070205080204" pitchFamily="49" charset="-128"/>
              <a:ea typeface="ＭＳ ゴシック" panose="020B0609070205080204" pitchFamily="49" charset="-128"/>
              <a:cs typeface="+mn-cs"/>
            </a:rPr>
            <a:t>7</a:t>
          </a:r>
          <a:r>
            <a:rPr kumimoji="1" lang="ja-JP" altLang="en-US" sz="1700">
              <a:solidFill>
                <a:sysClr val="windowText" lastClr="000000"/>
              </a:solidFill>
              <a:effectLst/>
              <a:latin typeface="ＭＳ ゴシック" panose="020B0609070205080204" pitchFamily="49" charset="-128"/>
              <a:ea typeface="ＭＳ ゴシック" panose="020B0609070205080204" pitchFamily="49" charset="-128"/>
              <a:cs typeface="+mn-cs"/>
            </a:rPr>
            <a:t>年度当初予算では</a:t>
          </a:r>
          <a:r>
            <a:rPr kumimoji="1" lang="en-US" altLang="ja-JP" sz="1700">
              <a:solidFill>
                <a:sysClr val="windowText" lastClr="000000"/>
              </a:solidFill>
              <a:effectLst/>
              <a:latin typeface="ＭＳ ゴシック" panose="020B0609070205080204" pitchFamily="49" charset="-128"/>
              <a:ea typeface="ＭＳ ゴシック" panose="020B0609070205080204" pitchFamily="49" charset="-128"/>
              <a:cs typeface="+mn-cs"/>
            </a:rPr>
            <a:t>1,500</a:t>
          </a:r>
          <a:r>
            <a:rPr kumimoji="1" lang="ja-JP" altLang="en-US" sz="1700">
              <a:solidFill>
                <a:sysClr val="windowText" lastClr="000000"/>
              </a:solidFill>
              <a:effectLst/>
              <a:latin typeface="ＭＳ ゴシック" panose="020B0609070205080204" pitchFamily="49" charset="-128"/>
              <a:ea typeface="ＭＳ ゴシック" panose="020B0609070205080204" pitchFamily="49" charset="-128"/>
              <a:cs typeface="+mn-cs"/>
            </a:rPr>
            <a:t>百万円を事業充当し、残額の</a:t>
          </a:r>
          <a:r>
            <a:rPr kumimoji="1" lang="en-US" altLang="ja-JP" sz="1700">
              <a:solidFill>
                <a:sysClr val="windowText" lastClr="000000"/>
              </a:solidFill>
              <a:effectLst/>
              <a:latin typeface="ＭＳ ゴシック" panose="020B0609070205080204" pitchFamily="49" charset="-128"/>
              <a:ea typeface="ＭＳ ゴシック" panose="020B0609070205080204" pitchFamily="49" charset="-128"/>
              <a:cs typeface="+mn-cs"/>
            </a:rPr>
            <a:t>250</a:t>
          </a:r>
          <a:r>
            <a:rPr kumimoji="1" lang="ja-JP" altLang="en-US" sz="1700">
              <a:solidFill>
                <a:sysClr val="windowText" lastClr="000000"/>
              </a:solidFill>
              <a:effectLst/>
              <a:latin typeface="ＭＳ ゴシック" panose="020B0609070205080204" pitchFamily="49" charset="-128"/>
              <a:ea typeface="ＭＳ ゴシック" panose="020B0609070205080204" pitchFamily="49" charset="-128"/>
              <a:cs typeface="+mn-cs"/>
            </a:rPr>
            <a:t>百万円を令和</a:t>
          </a:r>
          <a:r>
            <a:rPr kumimoji="1" lang="en-US" altLang="ja-JP" sz="1700">
              <a:solidFill>
                <a:sysClr val="windowText" lastClr="000000"/>
              </a:solidFill>
              <a:effectLst/>
              <a:latin typeface="ＭＳ ゴシック" panose="020B0609070205080204" pitchFamily="49" charset="-128"/>
              <a:ea typeface="ＭＳ ゴシック" panose="020B0609070205080204" pitchFamily="49" charset="-128"/>
              <a:cs typeface="+mn-cs"/>
            </a:rPr>
            <a:t>8</a:t>
          </a:r>
          <a:r>
            <a:rPr kumimoji="1" lang="ja-JP" altLang="en-US" sz="1700">
              <a:solidFill>
                <a:sysClr val="windowText" lastClr="000000"/>
              </a:solidFill>
              <a:effectLst/>
              <a:latin typeface="ＭＳ ゴシック" panose="020B0609070205080204" pitchFamily="49" charset="-128"/>
              <a:ea typeface="ＭＳ ゴシック" panose="020B0609070205080204" pitchFamily="49" charset="-128"/>
              <a:cs typeface="+mn-cs"/>
            </a:rPr>
            <a:t>年度当初予算で事業充当した。</a:t>
          </a:r>
          <a:endParaRPr kumimoji="1" lang="en-US" altLang="ja-JP" sz="1700">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7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7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7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扶助費及び物価上昇に伴う経常経費の増嵩などにより一般財源の財政調整として取崩した分が、実質収支の法定積立分を上回ったため、昨年度より</a:t>
          </a:r>
          <a:r>
            <a:rPr kumimoji="1" lang="en-US" altLang="ja-JP" sz="17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469</a:t>
          </a:r>
          <a:r>
            <a:rPr kumimoji="1" lang="ja-JP" altLang="en-US" sz="17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百万円減少した。</a:t>
          </a:r>
          <a:endParaRPr kumimoji="1" lang="en-US" altLang="ja-JP" sz="17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7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7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7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7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突然の災害対応や現在進めている産業団地整備及び図書館整備などの大型ハード事業のほか、花巻駅東西自由通路といった都市再生関係事業、公共施設老朽化に伴う施設更新または維持管理補修費、扶助費などの増加に備え、一定規模を維持する。</a:t>
          </a: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7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7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7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令和</a:t>
          </a:r>
          <a:r>
            <a:rPr kumimoji="1" lang="en-US" altLang="ja-JP" sz="17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6</a:t>
          </a:r>
          <a:r>
            <a:rPr kumimoji="1" lang="ja-JP" altLang="en-US" sz="17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年度普通交付税の再算定に伴う臨時財政対策債償還基金費の創設により、取崩額より積立額が上回ったため昨年度より</a:t>
          </a:r>
          <a:r>
            <a:rPr kumimoji="1" lang="en-US" altLang="ja-JP" sz="17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98</a:t>
          </a:r>
          <a:r>
            <a:rPr kumimoji="1" lang="ja-JP" altLang="en-US" sz="17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百万円増加した。</a:t>
          </a:r>
          <a:endParaRPr kumimoji="1" lang="en-US" altLang="ja-JP" sz="17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7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7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7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7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地方債の償還計画に基づき、基金管理を行う。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岩手県花巻市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89,867
89,126
908.39
63,013,238
60,608,980
1,813,817
28,877,502
49,073,612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50.6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9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9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年度と令和</a:t>
          </a:r>
          <a:r>
            <a:rPr kumimoji="1" lang="en-US" altLang="ja-JP" sz="9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9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年度を比較すると、市税全体では減少したものの、定額減税減収補てん特例交付金の新設により地方特例交付金が大きく増加したことから基準財政収入額が増加（＋</a:t>
          </a:r>
          <a:r>
            <a:rPr kumimoji="1" lang="en-US" altLang="ja-JP" sz="9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137,526</a:t>
          </a:r>
          <a:r>
            <a:rPr kumimoji="1" lang="ja-JP" altLang="en-US" sz="9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千円）。一方、臨時財政対策債の発行可能額の減に伴い臨時財政対策債振替相当額などは減少したものの、再算定による給与改定費の創設などにより、基準財政需要額は増加（＋</a:t>
          </a:r>
          <a:r>
            <a:rPr kumimoji="1" lang="en-US" altLang="ja-JP" sz="9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99,951</a:t>
          </a:r>
          <a:r>
            <a:rPr kumimoji="1" lang="ja-JP" altLang="en-US" sz="9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千円）したため、財政力指数は</a:t>
          </a:r>
          <a:r>
            <a:rPr kumimoji="1" lang="en-US" altLang="ja-JP" sz="9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0.1</a:t>
          </a:r>
          <a:r>
            <a:rPr kumimoji="1" lang="ja-JP" altLang="en-US" sz="9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ポイント増となった。</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59267</xdr:rowOff>
    </xdr:from>
    <xdr:to>
      <xdr:col>23</xdr:col>
      <xdr:colOff>133350</xdr:colOff>
      <xdr:row>44</xdr:row>
      <xdr:rowOff>84667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060017"/>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145644</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03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59267</xdr:rowOff>
    </xdr:from>
    <xdr:to>
      <xdr:col>24</xdr:col>
      <xdr:colOff>12700</xdr:colOff>
      <xdr:row>35</xdr:row>
      <xdr:rowOff>59267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060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16933</xdr:rowOff>
    </xdr:from>
    <xdr:to>
      <xdr:col>23</xdr:col>
      <xdr:colOff>133350</xdr:colOff>
      <xdr:row>39</xdr:row>
      <xdr:rowOff>57150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6703483"/>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58860</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7454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86783</xdr:rowOff>
    </xdr:from>
    <xdr:to>
      <xdr:col>23</xdr:col>
      <xdr:colOff>184150</xdr:colOff>
      <xdr:row>40</xdr:row>
      <xdr:rowOff>16933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57150</xdr:rowOff>
    </xdr:from>
    <xdr:to>
      <xdr:col>19</xdr:col>
      <xdr:colOff>133350</xdr:colOff>
      <xdr:row>39</xdr:row>
      <xdr:rowOff>57150</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743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39</xdr:row>
      <xdr:rowOff>86783</xdr:rowOff>
    </xdr:from>
    <xdr:to>
      <xdr:col>19</xdr:col>
      <xdr:colOff>184150</xdr:colOff>
      <xdr:row>40</xdr:row>
      <xdr:rowOff>16933</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1710</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8597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16933</xdr:rowOff>
    </xdr:from>
    <xdr:to>
      <xdr:col>15</xdr:col>
      <xdr:colOff>82550</xdr:colOff>
      <xdr:row>39</xdr:row>
      <xdr:rowOff>57150</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70348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39</xdr:row>
      <xdr:rowOff>46567</xdr:rowOff>
    </xdr:from>
    <xdr:to>
      <xdr:col>15</xdr:col>
      <xdr:colOff>133350</xdr:colOff>
      <xdr:row>39</xdr:row>
      <xdr:rowOff>148167</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673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132944</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819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38</xdr:row>
      <xdr:rowOff>148167</xdr:rowOff>
    </xdr:from>
    <xdr:to>
      <xdr:col>11</xdr:col>
      <xdr:colOff>31750</xdr:colOff>
      <xdr:row>39</xdr:row>
      <xdr:rowOff>16933</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66326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39</xdr:row>
      <xdr:rowOff>86783</xdr:rowOff>
    </xdr:from>
    <xdr:to>
      <xdr:col>11</xdr:col>
      <xdr:colOff>82550</xdr:colOff>
      <xdr:row>40</xdr:row>
      <xdr:rowOff>16933</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1710</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859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37</xdr:row>
      <xdr:rowOff>67733</xdr:rowOff>
    </xdr:from>
    <xdr:to>
      <xdr:col>7</xdr:col>
      <xdr:colOff>31750</xdr:colOff>
      <xdr:row>37</xdr:row>
      <xdr:rowOff>169334</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4113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36</xdr:row>
      <xdr:rowOff>8060</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180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38</xdr:row>
      <xdr:rowOff>137583</xdr:rowOff>
    </xdr:from>
    <xdr:to>
      <xdr:col>23</xdr:col>
      <xdr:colOff>184150</xdr:colOff>
      <xdr:row>39</xdr:row>
      <xdr:rowOff>67733</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65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37</xdr:row>
      <xdr:rowOff>154110</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497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6350</xdr:rowOff>
    </xdr:from>
    <xdr:to>
      <xdr:col>19</xdr:col>
      <xdr:colOff>184150</xdr:colOff>
      <xdr:row>39</xdr:row>
      <xdr:rowOff>107950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37</xdr:row>
      <xdr:rowOff>118127</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46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6350</xdr:rowOff>
    </xdr:from>
    <xdr:to>
      <xdr:col>15</xdr:col>
      <xdr:colOff>133350</xdr:colOff>
      <xdr:row>39</xdr:row>
      <xdr:rowOff>107950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37</xdr:row>
      <xdr:rowOff>118127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38</xdr:row>
      <xdr:rowOff>137583</xdr:rowOff>
    </xdr:from>
    <xdr:to>
      <xdr:col>11</xdr:col>
      <xdr:colOff>82550</xdr:colOff>
      <xdr:row>39</xdr:row>
      <xdr:rowOff>67733</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65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77910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421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38</xdr:row>
      <xdr:rowOff>97367</xdr:rowOff>
    </xdr:from>
    <xdr:to>
      <xdr:col>7</xdr:col>
      <xdr:colOff>31750</xdr:colOff>
      <xdr:row>39</xdr:row>
      <xdr:rowOff>27517</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61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12294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698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分子を構成する「経常経費」の増（＋</a:t>
          </a:r>
          <a:r>
            <a:rPr kumimoji="1" lang="en-US" altLang="ja-JP"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1,056,926</a:t>
          </a:r>
          <a:r>
            <a:rPr kumimoji="1"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千円）と、控除すべき「経常経費特定財源」の増（＋</a:t>
          </a:r>
          <a:r>
            <a:rPr kumimoji="1" lang="en-US" altLang="ja-JP"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661,323</a:t>
          </a:r>
          <a:r>
            <a:rPr kumimoji="1"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千円）の差し引きにより、分子となる「経常経費充当一般財源」が増（＋</a:t>
          </a:r>
          <a:r>
            <a:rPr kumimoji="1" lang="en-US" altLang="ja-JP"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395,603</a:t>
          </a:r>
          <a:r>
            <a:rPr kumimoji="1"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千円）となったことによる指標の増要因（＋</a:t>
          </a:r>
          <a:r>
            <a:rPr kumimoji="1" lang="en-US" altLang="ja-JP"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1.3</a:t>
          </a:r>
          <a:r>
            <a:rPr kumimoji="1"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ポイント）と、分母を構成する「経常一般財源」の増（＋</a:t>
          </a:r>
          <a:r>
            <a:rPr kumimoji="1" lang="en-US" altLang="ja-JP"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340,546</a:t>
          </a:r>
          <a:r>
            <a:rPr kumimoji="1"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千円）と「臨時財政対策債」の減（▲</a:t>
          </a:r>
          <a:r>
            <a:rPr kumimoji="1" lang="en-US" altLang="ja-JP"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106,000</a:t>
          </a:r>
          <a:r>
            <a:rPr kumimoji="1"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千円）により、分母となる「経常一般財源総額（臨時財政対策債を含む）」が増（＋</a:t>
          </a:r>
          <a:r>
            <a:rPr kumimoji="1" lang="en-US" altLang="ja-JP"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234,246</a:t>
          </a:r>
          <a:r>
            <a:rPr kumimoji="1"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千円）となったことよる指標の減要因（▲</a:t>
          </a:r>
          <a:r>
            <a:rPr kumimoji="1" lang="en-US" altLang="ja-JP"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0.7</a:t>
          </a:r>
          <a:r>
            <a:rPr kumimoji="1"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ポイント）により、結果として分子の増要因</a:t>
          </a:r>
          <a:r>
            <a:rPr kumimoji="1" lang="en-US" altLang="ja-JP"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+1.3</a:t>
          </a:r>
          <a:r>
            <a:rPr kumimoji="1"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が分母の減要因▲</a:t>
          </a:r>
          <a:r>
            <a:rPr kumimoji="1" lang="en-US" altLang="ja-JP"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0.7</a:t>
          </a:r>
          <a:r>
            <a:rPr kumimoji="1"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を上回ったことから、前年比＋</a:t>
          </a:r>
          <a:r>
            <a:rPr kumimoji="1" lang="en-US" altLang="ja-JP"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0.6</a:t>
          </a:r>
          <a:r>
            <a:rPr kumimoji="1"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ポイントの</a:t>
          </a:r>
          <a:r>
            <a:rPr kumimoji="1" lang="en-US" altLang="ja-JP"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90.7</a:t>
          </a:r>
          <a:r>
            <a:rPr kumimoji="1"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ⅰ</a:t>
          </a:r>
          <a:r>
            <a:rPr kumimoji="1"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分子の増　　人件費充当経常一財（給与改定による増）、補助費等充当経常一財（帯状疱疹助成など）、繰出金充当経常一財（国保特会、　後期特会、介護特会法定繰入分）　など。</a:t>
          </a: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ⅱ</a:t>
          </a:r>
          <a:r>
            <a:rPr kumimoji="1"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分母の増　　経常一般財源である定額減税の実施のため、地方特例交付金（＋</a:t>
          </a:r>
          <a:r>
            <a:rPr kumimoji="1" lang="en-US" altLang="ja-JP"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385,058</a:t>
          </a:r>
          <a:r>
            <a:rPr kumimoji="1"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）と地方税の減（▲</a:t>
          </a:r>
          <a:r>
            <a:rPr kumimoji="1" lang="en-US" altLang="ja-JP"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224,254</a:t>
          </a:r>
          <a:r>
            <a:rPr kumimoji="1"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）との合算（＋</a:t>
          </a:r>
          <a:r>
            <a:rPr kumimoji="1" lang="en-US" altLang="ja-JP"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127,103</a:t>
          </a:r>
          <a:r>
            <a:rPr kumimoji="1"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）、地方消費税交付金の増、地方譲与税の増、臨時財政対策債の減</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6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160655</xdr:rowOff>
    </xdr:from>
    <xdr:to>
      <xdr:col>23</xdr:col>
      <xdr:colOff>133350</xdr:colOff>
      <xdr:row>67</xdr:row>
      <xdr:rowOff>43815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276205"/>
          <a:ext cx="0" cy="12547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15892</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503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43815</xdr:rowOff>
    </xdr:from>
    <xdr:to>
      <xdr:col>24</xdr:col>
      <xdr:colOff>12700</xdr:colOff>
      <xdr:row>67</xdr:row>
      <xdr:rowOff>43815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530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75582</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10019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160655</xdr:rowOff>
    </xdr:from>
    <xdr:to>
      <xdr:col>24</xdr:col>
      <xdr:colOff>12700</xdr:colOff>
      <xdr:row>59</xdr:row>
      <xdr:rowOff>160655</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276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171132</xdr:rowOff>
    </xdr:from>
    <xdr:to>
      <xdr:col>23</xdr:col>
      <xdr:colOff>133350</xdr:colOff>
      <xdr:row>63</xdr:row>
      <xdr:rowOff>35878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0801032"/>
          <a:ext cx="838200" cy="36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2874</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9756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30797</xdr:rowOff>
    </xdr:from>
    <xdr:to>
      <xdr:col>23</xdr:col>
      <xdr:colOff>184150</xdr:colOff>
      <xdr:row>64</xdr:row>
      <xdr:rowOff>132397</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1003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171132</xdr:rowOff>
    </xdr:from>
    <xdr:to>
      <xdr:col>19</xdr:col>
      <xdr:colOff>133350</xdr:colOff>
      <xdr:row>63</xdr:row>
      <xdr:rowOff>11747</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3225800" y="10801032"/>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111760</xdr:rowOff>
    </xdr:from>
    <xdr:to>
      <xdr:col>19</xdr:col>
      <xdr:colOff>184150</xdr:colOff>
      <xdr:row>64</xdr:row>
      <xdr:rowOff>41910</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26687</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9994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140018</xdr:rowOff>
    </xdr:from>
    <xdr:to>
      <xdr:col>15</xdr:col>
      <xdr:colOff>82550</xdr:colOff>
      <xdr:row>63</xdr:row>
      <xdr:rowOff>11747</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427018"/>
          <a:ext cx="889000" cy="386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51435</xdr:rowOff>
    </xdr:from>
    <xdr:to>
      <xdr:col>15</xdr:col>
      <xdr:colOff>133350</xdr:colOff>
      <xdr:row>63</xdr:row>
      <xdr:rowOff>153035</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85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137812</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939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140018</xdr:rowOff>
    </xdr:from>
    <xdr:to>
      <xdr:col>11</xdr:col>
      <xdr:colOff>31750</xdr:colOff>
      <xdr:row>61</xdr:row>
      <xdr:rowOff>101282</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427018"/>
          <a:ext cx="889000" cy="132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29845</xdr:rowOff>
    </xdr:from>
    <xdr:to>
      <xdr:col>11</xdr:col>
      <xdr:colOff>82550</xdr:colOff>
      <xdr:row>62</xdr:row>
      <xdr:rowOff>131445</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659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116222</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746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69532</xdr:rowOff>
    </xdr:from>
    <xdr:to>
      <xdr:col>7</xdr:col>
      <xdr:colOff>31750</xdr:colOff>
      <xdr:row>63</xdr:row>
      <xdr:rowOff>171132</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8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155909</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957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156528</xdr:rowOff>
    </xdr:from>
    <xdr:to>
      <xdr:col>23</xdr:col>
      <xdr:colOff>184150</xdr:colOff>
      <xdr:row>63</xdr:row>
      <xdr:rowOff>86678</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786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1605</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63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120332</xdr:rowOff>
    </xdr:from>
    <xdr:to>
      <xdr:col>19</xdr:col>
      <xdr:colOff>184150</xdr:colOff>
      <xdr:row>63</xdr:row>
      <xdr:rowOff>50482</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750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60659</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5191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132397</xdr:rowOff>
    </xdr:from>
    <xdr:to>
      <xdr:col>15</xdr:col>
      <xdr:colOff>133350</xdr:colOff>
      <xdr:row>63</xdr:row>
      <xdr:rowOff>62547</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762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72724</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531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89218</xdr:rowOff>
    </xdr:from>
    <xdr:to>
      <xdr:col>11</xdr:col>
      <xdr:colOff>82550</xdr:colOff>
      <xdr:row>61</xdr:row>
      <xdr:rowOff>19368</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376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29545</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145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50482</xdr:rowOff>
    </xdr:from>
    <xdr:to>
      <xdr:col>7</xdr:col>
      <xdr:colOff>31750</xdr:colOff>
      <xdr:row>61</xdr:row>
      <xdr:rowOff>152082</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508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162259</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277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[223,443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人件費のうち経常的経費については、人事院勧告などによる給与引き上げなどにより一般職、会計年度任用職員ともに給料及び手当などが増。また、臨時的経費でも、衆議院議員総選挙及び参議院議員補欠選挙に係る人件費などが増加し、人件費全体で＋</a:t>
          </a:r>
          <a:r>
            <a:rPr kumimoji="1" lang="en-US" altLang="ja-JP" sz="9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471,721</a:t>
          </a:r>
          <a:r>
            <a:rPr kumimoji="1" lang="ja-JP" altLang="en-US" sz="9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千円の増となった。</a:t>
          </a:r>
          <a:endParaRPr kumimoji="1" lang="en-US" altLang="ja-JP" sz="9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物件費は、イーハトーブ花巻応援寄附金（ふるさと納税）の寄附額減少に伴い、郵便料及び手数料などが減少。一方、公開型ＧＩＳ整備業務や学童クラブ運営業務などの増により、物件費全体で＋</a:t>
          </a:r>
          <a:r>
            <a:rPr kumimoji="1" lang="en-US" altLang="ja-JP" sz="9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257,479</a:t>
          </a:r>
          <a:r>
            <a:rPr kumimoji="1" lang="ja-JP" altLang="en-US" sz="9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千円の増となった。</a:t>
          </a:r>
          <a:endParaRPr kumimoji="1" lang="en-US" altLang="ja-JP" sz="9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人件費・物件費ともに増加し、かつ人口が減少していることから、人口１人当たり人件費・物件費等の決算額も昨年度より</a:t>
          </a:r>
          <a:r>
            <a:rPr kumimoji="1" lang="en-US" altLang="ja-JP" sz="9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13,422</a:t>
          </a:r>
          <a:r>
            <a:rPr kumimoji="1" lang="ja-JP" altLang="en-US" sz="9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円の増となった。</a:t>
          </a: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22041</xdr:rowOff>
    </xdr:from>
    <xdr:to>
      <xdr:col>23</xdr:col>
      <xdr:colOff>133350</xdr:colOff>
      <xdr:row>89</xdr:row>
      <xdr:rowOff>10283</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09491"/>
          <a:ext cx="0" cy="13598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153810</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24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10283</xdr:rowOff>
    </xdr:from>
    <xdr:to>
      <xdr:col>24</xdr:col>
      <xdr:colOff>12700</xdr:colOff>
      <xdr:row>89</xdr:row>
      <xdr:rowOff>10283</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26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108418</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652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22041</xdr:rowOff>
    </xdr:from>
    <xdr:to>
      <xdr:col>24</xdr:col>
      <xdr:colOff>12700</xdr:colOff>
      <xdr:row>81</xdr:row>
      <xdr:rowOff>22041</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09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99930</xdr:rowOff>
    </xdr:from>
    <xdr:to>
      <xdr:col>23</xdr:col>
      <xdr:colOff>133350</xdr:colOff>
      <xdr:row>85</xdr:row>
      <xdr:rowOff>21016</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501730"/>
          <a:ext cx="838200" cy="92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98435</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1573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81908</xdr:rowOff>
    </xdr:from>
    <xdr:to>
      <xdr:col>23</xdr:col>
      <xdr:colOff>184150</xdr:colOff>
      <xdr:row>84</xdr:row>
      <xdr:rowOff>12058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312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44597</xdr:rowOff>
    </xdr:from>
    <xdr:to>
      <xdr:col>19</xdr:col>
      <xdr:colOff>133350</xdr:colOff>
      <xdr:row>84</xdr:row>
      <xdr:rowOff>99930</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446397"/>
          <a:ext cx="889000" cy="55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819</xdr:rowOff>
    </xdr:from>
    <xdr:to>
      <xdr:col>19</xdr:col>
      <xdr:colOff>184150</xdr:colOff>
      <xdr:row>83</xdr:row>
      <xdr:rowOff>102419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231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112596</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0000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6885</xdr:rowOff>
    </xdr:from>
    <xdr:to>
      <xdr:col>15</xdr:col>
      <xdr:colOff>82550</xdr:colOff>
      <xdr:row>84</xdr:row>
      <xdr:rowOff>44597</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408685"/>
          <a:ext cx="889000" cy="37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159493</xdr:rowOff>
    </xdr:from>
    <xdr:to>
      <xdr:col>15</xdr:col>
      <xdr:colOff>133350</xdr:colOff>
      <xdr:row>83</xdr:row>
      <xdr:rowOff>89643</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218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99820</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987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59975</xdr:rowOff>
    </xdr:from>
    <xdr:to>
      <xdr:col>11</xdr:col>
      <xdr:colOff>31750</xdr:colOff>
      <xdr:row>84</xdr:row>
      <xdr:rowOff>6885</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290325"/>
          <a:ext cx="889000" cy="118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125918</xdr:rowOff>
    </xdr:from>
    <xdr:to>
      <xdr:col>11</xdr:col>
      <xdr:colOff>82550</xdr:colOff>
      <xdr:row>83</xdr:row>
      <xdr:rowOff>56068</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184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66245</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953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19242</xdr:rowOff>
    </xdr:from>
    <xdr:to>
      <xdr:col>7</xdr:col>
      <xdr:colOff>31750</xdr:colOff>
      <xdr:row>82</xdr:row>
      <xdr:rowOff>120842</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078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131019</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847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141666</xdr:rowOff>
    </xdr:from>
    <xdr:to>
      <xdr:col>23</xdr:col>
      <xdr:colOff>184150</xdr:colOff>
      <xdr:row>85</xdr:row>
      <xdr:rowOff>71816</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543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113743</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515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49130</xdr:rowOff>
    </xdr:from>
    <xdr:to>
      <xdr:col>19</xdr:col>
      <xdr:colOff>184150</xdr:colOff>
      <xdr:row>84</xdr:row>
      <xdr:rowOff>150730</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45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135507</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5373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165247</xdr:rowOff>
    </xdr:from>
    <xdr:to>
      <xdr:col>15</xdr:col>
      <xdr:colOff>133350</xdr:colOff>
      <xdr:row>84</xdr:row>
      <xdr:rowOff>95397</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395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80174</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481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127535</xdr:rowOff>
    </xdr:from>
    <xdr:to>
      <xdr:col>11</xdr:col>
      <xdr:colOff>82550</xdr:colOff>
      <xdr:row>84</xdr:row>
      <xdr:rowOff>57685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357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42462</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444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9175</xdr:rowOff>
    </xdr:from>
    <xdr:to>
      <xdr:col>7</xdr:col>
      <xdr:colOff>31750</xdr:colOff>
      <xdr:row>83</xdr:row>
      <xdr:rowOff>110775</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23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95552</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325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ja-JP" sz="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昨年度は給与条例等の改正により</a:t>
          </a:r>
          <a:r>
            <a:rPr kumimoji="1" lang="en-US" altLang="ja-JP" sz="9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0.9</a:t>
          </a:r>
          <a:r>
            <a:rPr kumimoji="1" lang="ja-JP" altLang="en-US" sz="9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ポイント増加したものの、</a:t>
          </a:r>
          <a:r>
            <a:rPr kumimoji="1" lang="en-US" altLang="ja-JP" sz="9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R6</a:t>
          </a:r>
          <a:r>
            <a:rPr kumimoji="1" lang="ja-JP" altLang="en-US" sz="9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年度については横ばいに留まり、類似団体及び全国市平均と比較しても低い水準である。今後も財政状況を鑑みながら給与水準の適正化に努める。</a:t>
          </a:r>
          <a:endParaRPr kumimoji="1" lang="en-US" altLang="ja-JP" sz="9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112486</xdr:rowOff>
    </xdr:from>
    <xdr:to>
      <xdr:col>81</xdr:col>
      <xdr:colOff>44450</xdr:colOff>
      <xdr:row>88</xdr:row>
      <xdr:rowOff>137886</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657036"/>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109963</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19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137886</xdr:rowOff>
    </xdr:from>
    <xdr:to>
      <xdr:col>81</xdr:col>
      <xdr:colOff>133350</xdr:colOff>
      <xdr:row>88</xdr:row>
      <xdr:rowOff>137886</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22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27413</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400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112486</xdr:rowOff>
    </xdr:from>
    <xdr:to>
      <xdr:col>81</xdr:col>
      <xdr:colOff>133350</xdr:colOff>
      <xdr:row>79</xdr:row>
      <xdr:rowOff>112486</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657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151493</xdr:rowOff>
    </xdr:from>
    <xdr:to>
      <xdr:col>81</xdr:col>
      <xdr:colOff>44450</xdr:colOff>
      <xdr:row>84</xdr:row>
      <xdr:rowOff>151493</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55329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56441</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6296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84364</xdr:rowOff>
    </xdr:from>
    <xdr:to>
      <xdr:col>81</xdr:col>
      <xdr:colOff>95250</xdr:colOff>
      <xdr:row>86</xdr:row>
      <xdr:rowOff>14514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167821</xdr:rowOff>
    </xdr:from>
    <xdr:to>
      <xdr:col>77</xdr:col>
      <xdr:colOff>44450</xdr:colOff>
      <xdr:row>84</xdr:row>
      <xdr:rowOff>151493</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4398171"/>
          <a:ext cx="889000" cy="155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16527</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76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167821</xdr:rowOff>
    </xdr:from>
    <xdr:to>
      <xdr:col>72</xdr:col>
      <xdr:colOff>203200</xdr:colOff>
      <xdr:row>83</xdr:row>
      <xdr:rowOff>167821</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3981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118836</xdr:rowOff>
    </xdr:from>
    <xdr:to>
      <xdr:col>73</xdr:col>
      <xdr:colOff>44450</xdr:colOff>
      <xdr:row>86</xdr:row>
      <xdr:rowOff>48986</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33763</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778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150586</xdr:rowOff>
    </xdr:from>
    <xdr:to>
      <xdr:col>68</xdr:col>
      <xdr:colOff>152400</xdr:colOff>
      <xdr:row>83</xdr:row>
      <xdr:rowOff>167821</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4380936"/>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101600</xdr:rowOff>
    </xdr:from>
    <xdr:to>
      <xdr:col>68</xdr:col>
      <xdr:colOff>203200</xdr:colOff>
      <xdr:row>86</xdr:row>
      <xdr:rowOff>31750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16527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170543</xdr:rowOff>
    </xdr:from>
    <xdr:to>
      <xdr:col>64</xdr:col>
      <xdr:colOff>152400</xdr:colOff>
      <xdr:row>86</xdr:row>
      <xdr:rowOff>100693</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74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85470</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83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100693</xdr:rowOff>
    </xdr:from>
    <xdr:to>
      <xdr:col>81</xdr:col>
      <xdr:colOff>95250</xdr:colOff>
      <xdr:row>85</xdr:row>
      <xdr:rowOff>30843</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50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117220</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347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100693</xdr:rowOff>
    </xdr:from>
    <xdr:to>
      <xdr:col>77</xdr:col>
      <xdr:colOff>95250</xdr:colOff>
      <xdr:row>85</xdr:row>
      <xdr:rowOff>30843</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50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41020</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2713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117021</xdr:rowOff>
    </xdr:from>
    <xdr:to>
      <xdr:col>73</xdr:col>
      <xdr:colOff>44450</xdr:colOff>
      <xdr:row>84</xdr:row>
      <xdr:rowOff>47171</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347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57348</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116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117021</xdr:rowOff>
    </xdr:from>
    <xdr:to>
      <xdr:col>68</xdr:col>
      <xdr:colOff>203200</xdr:colOff>
      <xdr:row>84</xdr:row>
      <xdr:rowOff>47171</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347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57348</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116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99786</xdr:rowOff>
    </xdr:from>
    <xdr:to>
      <xdr:col>64</xdr:col>
      <xdr:colOff>152400</xdr:colOff>
      <xdr:row>84</xdr:row>
      <xdr:rowOff>29936</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330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40113</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099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職員数は減少したが、人口がそれ以上に減少したため、人口千人当たりの職員数は、昨年度から</a:t>
          </a:r>
          <a:r>
            <a:rPr kumimoji="1" lang="en-US" altLang="ja-JP" sz="9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0.12</a:t>
          </a:r>
          <a:r>
            <a:rPr kumimoji="1" lang="ja-JP" altLang="en-US" sz="9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人増加した。今後もＤＸなどの推進を行いながら職員数の適正化に努める。</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27940</xdr:rowOff>
    </xdr:from>
    <xdr:to>
      <xdr:col>81</xdr:col>
      <xdr:colOff>44450</xdr:colOff>
      <xdr:row>67</xdr:row>
      <xdr:rowOff>45538</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143490"/>
          <a:ext cx="0" cy="13891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17615</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504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45538</xdr:rowOff>
    </xdr:from>
    <xdr:to>
      <xdr:col>81</xdr:col>
      <xdr:colOff>133350</xdr:colOff>
      <xdr:row>67</xdr:row>
      <xdr:rowOff>45538</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532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114317</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886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27940</xdr:rowOff>
    </xdr:from>
    <xdr:to>
      <xdr:col>81</xdr:col>
      <xdr:colOff>133350</xdr:colOff>
      <xdr:row>59</xdr:row>
      <xdr:rowOff>27940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14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29512</xdr:rowOff>
    </xdr:from>
    <xdr:to>
      <xdr:col>81</xdr:col>
      <xdr:colOff>44450</xdr:colOff>
      <xdr:row>62</xdr:row>
      <xdr:rowOff>43301</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659412"/>
          <a:ext cx="8382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119578</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40657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103051</xdr:rowOff>
    </xdr:from>
    <xdr:to>
      <xdr:col>81</xdr:col>
      <xdr:colOff>95250</xdr:colOff>
      <xdr:row>62</xdr:row>
      <xdr:rowOff>33201</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56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20320</xdr:rowOff>
    </xdr:from>
    <xdr:to>
      <xdr:col>77</xdr:col>
      <xdr:colOff>44450</xdr:colOff>
      <xdr:row>62</xdr:row>
      <xdr:rowOff>29512</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650220"/>
          <a:ext cx="889000" cy="9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89263</xdr:rowOff>
    </xdr:from>
    <xdr:to>
      <xdr:col>77</xdr:col>
      <xdr:colOff>95250</xdr:colOff>
      <xdr:row>62</xdr:row>
      <xdr:rowOff>19413</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547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29590</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3165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3084</xdr:rowOff>
    </xdr:from>
    <xdr:to>
      <xdr:col>72</xdr:col>
      <xdr:colOff>203200</xdr:colOff>
      <xdr:row>62</xdr:row>
      <xdr:rowOff>20320</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632984"/>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75474</xdr:rowOff>
    </xdr:from>
    <xdr:to>
      <xdr:col>73</xdr:col>
      <xdr:colOff>44450</xdr:colOff>
      <xdr:row>62</xdr:row>
      <xdr:rowOff>5624</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533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15801</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302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164193</xdr:rowOff>
    </xdr:from>
    <xdr:to>
      <xdr:col>68</xdr:col>
      <xdr:colOff>152400</xdr:colOff>
      <xdr:row>62</xdr:row>
      <xdr:rowOff>3084</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622643"/>
          <a:ext cx="8890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65133</xdr:rowOff>
    </xdr:from>
    <xdr:to>
      <xdr:col>68</xdr:col>
      <xdr:colOff>203200</xdr:colOff>
      <xdr:row>61</xdr:row>
      <xdr:rowOff>166733</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523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5460</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292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21469</xdr:rowOff>
    </xdr:from>
    <xdr:to>
      <xdr:col>64</xdr:col>
      <xdr:colOff>152400</xdr:colOff>
      <xdr:row>61</xdr:row>
      <xdr:rowOff>123069</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479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133246</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248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163951</xdr:rowOff>
    </xdr:from>
    <xdr:to>
      <xdr:col>81</xdr:col>
      <xdr:colOff>95250</xdr:colOff>
      <xdr:row>62</xdr:row>
      <xdr:rowOff>94101</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622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136028</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594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150162</xdr:rowOff>
    </xdr:from>
    <xdr:to>
      <xdr:col>77</xdr:col>
      <xdr:colOff>95250</xdr:colOff>
      <xdr:row>62</xdr:row>
      <xdr:rowOff>80312</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608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65089</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694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140970</xdr:rowOff>
    </xdr:from>
    <xdr:to>
      <xdr:col>73</xdr:col>
      <xdr:colOff>44450</xdr:colOff>
      <xdr:row>62</xdr:row>
      <xdr:rowOff>71120</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59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55897</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68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123734</xdr:rowOff>
    </xdr:from>
    <xdr:to>
      <xdr:col>68</xdr:col>
      <xdr:colOff>203200</xdr:colOff>
      <xdr:row>62</xdr:row>
      <xdr:rowOff>53884</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582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38661</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668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113393</xdr:rowOff>
    </xdr:from>
    <xdr:to>
      <xdr:col>64</xdr:col>
      <xdr:colOff>152400</xdr:colOff>
      <xdr:row>62</xdr:row>
      <xdr:rowOff>43543</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57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28320</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658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単年度数値では、分子分は、元利償還金及び準元利償還額（▲</a:t>
          </a:r>
          <a:r>
            <a:rPr kumimoji="1" lang="en-US" altLang="ja-JP" sz="9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154,757</a:t>
          </a:r>
          <a:r>
            <a:rPr kumimoji="1" lang="ja-JP" altLang="en-US" sz="9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）が減少したものの、控除額となる特定財源等・算入公債費等（▲</a:t>
          </a:r>
          <a:r>
            <a:rPr kumimoji="1" lang="en-US" altLang="ja-JP" sz="9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353,791</a:t>
          </a:r>
          <a:r>
            <a:rPr kumimoji="1" lang="ja-JP" altLang="en-US" sz="9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）が減ったことにより、＋</a:t>
          </a:r>
          <a:r>
            <a:rPr kumimoji="1" lang="en-US" altLang="ja-JP" sz="9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199,034</a:t>
          </a:r>
          <a:r>
            <a:rPr kumimoji="1" lang="ja-JP" altLang="en-US" sz="9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千円。分母分は、標準財政規模（＋</a:t>
          </a:r>
          <a:r>
            <a:rPr kumimoji="1" lang="en-US" altLang="ja-JP" sz="9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70,373</a:t>
          </a:r>
          <a:r>
            <a:rPr kumimoji="1" lang="ja-JP" altLang="en-US" sz="9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）の増、控除額となる算入公債費等（▲</a:t>
          </a:r>
          <a:r>
            <a:rPr kumimoji="1" lang="en-US" altLang="ja-JP" sz="9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404,026</a:t>
          </a:r>
          <a:r>
            <a:rPr kumimoji="1" lang="ja-JP" altLang="en-US" sz="9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）が減ったことにより、＋</a:t>
          </a:r>
          <a:r>
            <a:rPr kumimoji="1" lang="en-US" altLang="ja-JP" sz="9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474,399</a:t>
          </a:r>
          <a:r>
            <a:rPr kumimoji="1" lang="ja-JP" altLang="en-US" sz="9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千円。</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分子、分母ともに増加したことにより令和</a:t>
          </a:r>
          <a:r>
            <a:rPr kumimoji="1" lang="en-US" altLang="ja-JP" sz="9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9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年度の単年度数値は</a:t>
          </a:r>
          <a:r>
            <a:rPr kumimoji="1" lang="en-US" altLang="ja-JP" sz="9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9.76846</a:t>
          </a:r>
          <a:r>
            <a:rPr kumimoji="1" lang="ja-JP" altLang="en-US" sz="9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となり、令和</a:t>
          </a:r>
          <a:r>
            <a:rPr kumimoji="1" lang="en-US" altLang="ja-JP" sz="9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9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年度の単年度数値である</a:t>
          </a:r>
          <a:r>
            <a:rPr kumimoji="1" lang="en-US" altLang="ja-JP" sz="9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8.18749</a:t>
          </a:r>
          <a:r>
            <a:rPr kumimoji="1" lang="ja-JP" altLang="en-US" sz="9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より</a:t>
          </a:r>
          <a:r>
            <a:rPr kumimoji="1" lang="en-US" altLang="ja-JP" sz="9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1.58097</a:t>
          </a:r>
          <a:r>
            <a:rPr kumimoji="1" lang="ja-JP" altLang="en-US" sz="9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ポイント高かったことから</a:t>
          </a:r>
          <a:r>
            <a:rPr kumimoji="1" lang="en-US" altLang="ja-JP" sz="9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9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ケ年平均で</a:t>
          </a:r>
          <a:r>
            <a:rPr kumimoji="1" lang="en-US" altLang="ja-JP" sz="9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0.6</a:t>
          </a:r>
          <a:r>
            <a:rPr kumimoji="1" lang="ja-JP" altLang="en-US" sz="9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ポイント上昇した。</a:t>
          </a:r>
          <a:endParaRPr kumimoji="1" lang="en-US" altLang="ja-JP" sz="9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6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139700</xdr:rowOff>
    </xdr:from>
    <xdr:to>
      <xdr:col>81</xdr:col>
      <xdr:colOff>44450</xdr:colOff>
      <xdr:row>45</xdr:row>
      <xdr:rowOff>33867</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140450"/>
          <a:ext cx="0" cy="16086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5944</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72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33867</xdr:rowOff>
    </xdr:from>
    <xdr:to>
      <xdr:col>81</xdr:col>
      <xdr:colOff>133350</xdr:colOff>
      <xdr:row>45</xdr:row>
      <xdr:rowOff>33867</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74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54627</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139700</xdr:rowOff>
    </xdr:from>
    <xdr:to>
      <xdr:col>81</xdr:col>
      <xdr:colOff>133350</xdr:colOff>
      <xdr:row>35</xdr:row>
      <xdr:rowOff>139700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86783</xdr:rowOff>
    </xdr:from>
    <xdr:to>
      <xdr:col>81</xdr:col>
      <xdr:colOff>44450</xdr:colOff>
      <xdr:row>40</xdr:row>
      <xdr:rowOff>153811</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179800" y="6944783"/>
          <a:ext cx="8382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39105</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7256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22578</xdr:rowOff>
    </xdr:from>
    <xdr:to>
      <xdr:col>81</xdr:col>
      <xdr:colOff>95250</xdr:colOff>
      <xdr:row>40</xdr:row>
      <xdr:rowOff>124178</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88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46567</xdr:rowOff>
    </xdr:from>
    <xdr:to>
      <xdr:col>77</xdr:col>
      <xdr:colOff>44450</xdr:colOff>
      <xdr:row>40</xdr:row>
      <xdr:rowOff>86783</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5290800" y="690456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153811</xdr:rowOff>
    </xdr:from>
    <xdr:to>
      <xdr:col>77</xdr:col>
      <xdr:colOff>95250</xdr:colOff>
      <xdr:row>40</xdr:row>
      <xdr:rowOff>83961</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84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94138</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6092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33161</xdr:rowOff>
    </xdr:from>
    <xdr:to>
      <xdr:col>72</xdr:col>
      <xdr:colOff>203200</xdr:colOff>
      <xdr:row>40</xdr:row>
      <xdr:rowOff>46567</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4401800" y="6891161"/>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113595</xdr:rowOff>
    </xdr:from>
    <xdr:to>
      <xdr:col>73</xdr:col>
      <xdr:colOff>44450</xdr:colOff>
      <xdr:row>40</xdr:row>
      <xdr:rowOff>43745</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80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53922</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569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33161</xdr:rowOff>
    </xdr:from>
    <xdr:to>
      <xdr:col>68</xdr:col>
      <xdr:colOff>152400</xdr:colOff>
      <xdr:row>40</xdr:row>
      <xdr:rowOff>73378</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flipV="1">
          <a:off x="13512800" y="6891161"/>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113595</xdr:rowOff>
    </xdr:from>
    <xdr:to>
      <xdr:col>68</xdr:col>
      <xdr:colOff>203200</xdr:colOff>
      <xdr:row>40</xdr:row>
      <xdr:rowOff>43745</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80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53922</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569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46567</xdr:rowOff>
    </xdr:from>
    <xdr:to>
      <xdr:col>64</xdr:col>
      <xdr:colOff>152400</xdr:colOff>
      <xdr:row>39</xdr:row>
      <xdr:rowOff>148167</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73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158344</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501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103011</xdr:rowOff>
    </xdr:from>
    <xdr:to>
      <xdr:col>81</xdr:col>
      <xdr:colOff>95250</xdr:colOff>
      <xdr:row>41</xdr:row>
      <xdr:rowOff>33161</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696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75088</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6933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35983</xdr:rowOff>
    </xdr:from>
    <xdr:to>
      <xdr:col>77</xdr:col>
      <xdr:colOff>95250</xdr:colOff>
      <xdr:row>40</xdr:row>
      <xdr:rowOff>137583</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122360</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69803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167217</xdr:rowOff>
    </xdr:from>
    <xdr:to>
      <xdr:col>73</xdr:col>
      <xdr:colOff>44450</xdr:colOff>
      <xdr:row>40</xdr:row>
      <xdr:rowOff>97367</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82144</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6940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153811</xdr:rowOff>
    </xdr:from>
    <xdr:to>
      <xdr:col>68</xdr:col>
      <xdr:colOff>203200</xdr:colOff>
      <xdr:row>40</xdr:row>
      <xdr:rowOff>83961</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684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68738</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6926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22578</xdr:rowOff>
    </xdr:from>
    <xdr:to>
      <xdr:col>64</xdr:col>
      <xdr:colOff>152400</xdr:colOff>
      <xdr:row>40</xdr:row>
      <xdr:rowOff>124178</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6880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108955</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6966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分子を構成する「将来負担額」は▲</a:t>
          </a:r>
          <a:r>
            <a:rPr kumimoji="1" lang="en-US" altLang="ja-JP" sz="9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1,577,345</a:t>
          </a:r>
          <a:r>
            <a:rPr kumimoji="1" lang="ja-JP" altLang="en-US" sz="9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千円の減で、主な要因として地方債残高の減（▲</a:t>
          </a:r>
          <a:r>
            <a:rPr kumimoji="1" lang="en-US" altLang="ja-JP" sz="9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2,291,177</a:t>
          </a:r>
          <a:r>
            <a:rPr kumimoji="1" lang="ja-JP" altLang="en-US" sz="9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）、公営企業債等繰入見込額の増（＋</a:t>
          </a:r>
          <a:r>
            <a:rPr kumimoji="1" lang="en-US" altLang="ja-JP" sz="9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764,374</a:t>
          </a:r>
          <a:r>
            <a:rPr kumimoji="1" lang="ja-JP" altLang="en-US" sz="9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）。一方、下水道会計に対する一般会計からの負担割合の増による、「充当可能財源」が▲</a:t>
          </a:r>
          <a:r>
            <a:rPr kumimoji="1" lang="en-US" altLang="ja-JP" sz="9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3,267,936</a:t>
          </a:r>
          <a:r>
            <a:rPr kumimoji="1" lang="ja-JP" altLang="en-US" sz="9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千円の減（基金の減▲</a:t>
          </a:r>
          <a:r>
            <a:rPr kumimoji="1" lang="en-US" altLang="ja-JP" sz="9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427,856</a:t>
          </a:r>
          <a:r>
            <a:rPr kumimoji="1" lang="ja-JP" altLang="en-US" sz="9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、基準財政需要額算入見込減▲</a:t>
          </a:r>
          <a:r>
            <a:rPr kumimoji="1" lang="en-US" altLang="ja-JP" sz="9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2,703,421</a:t>
          </a:r>
          <a:r>
            <a:rPr kumimoji="1" lang="ja-JP" altLang="en-US" sz="9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）により、結果として分子となる将来負担額から充当可能財源を控除した額が前年比＋</a:t>
          </a:r>
          <a:r>
            <a:rPr kumimoji="1" lang="en-US" altLang="ja-JP" sz="9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1,690,591</a:t>
          </a:r>
          <a:r>
            <a:rPr kumimoji="1" lang="ja-JP" altLang="en-US" sz="9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千円増加した。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分母を構成する「標準財政規模」の増（＋</a:t>
          </a:r>
          <a:r>
            <a:rPr kumimoji="1" lang="en-US" altLang="ja-JP" sz="9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70,373</a:t>
          </a:r>
          <a:r>
            <a:rPr kumimoji="1" lang="ja-JP" altLang="en-US" sz="9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）、算入公債費等の額の減（▲</a:t>
          </a:r>
          <a:r>
            <a:rPr kumimoji="1" lang="en-US" altLang="ja-JP" sz="9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404,026</a:t>
          </a:r>
          <a:r>
            <a:rPr kumimoji="1" lang="ja-JP" altLang="en-US" sz="9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）となり、分母となる標準財政規模から算入公債費等の額を控除した額が前年比＋</a:t>
          </a:r>
          <a:r>
            <a:rPr kumimoji="1" lang="en-US" altLang="ja-JP" sz="9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474,399</a:t>
          </a:r>
          <a:r>
            <a:rPr kumimoji="1" lang="ja-JP" altLang="en-US" sz="9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千円増加したものの、分子の増加が、分母の増加影響を上回ったため、</a:t>
          </a:r>
          <a:r>
            <a:rPr kumimoji="1" lang="en-US" altLang="ja-JP" sz="9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50.6</a:t>
          </a:r>
          <a:r>
            <a:rPr kumimoji="1" lang="ja-JP" altLang="en-US" sz="9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9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6.2</a:t>
          </a:r>
          <a:r>
            <a:rPr kumimoji="1" lang="ja-JP" altLang="en-US" sz="9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ポイント）となった。</a:t>
          </a: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164919</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18000" y="2313214"/>
          <a:ext cx="0" cy="16236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136996</xdr:rowOff>
    </xdr:from>
    <xdr:ext cx="762000" cy="25904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3908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164919</xdr:rowOff>
    </xdr:from>
    <xdr:to>
      <xdr:col>81</xdr:col>
      <xdr:colOff>133350</xdr:colOff>
      <xdr:row>22</xdr:row>
      <xdr:rowOff>164919</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3936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80191</xdr:rowOff>
    </xdr:from>
    <xdr:to>
      <xdr:col>81</xdr:col>
      <xdr:colOff>44450</xdr:colOff>
      <xdr:row>16</xdr:row>
      <xdr:rowOff>151432</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6179800" y="2823391"/>
          <a:ext cx="838200" cy="71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162698</xdr:rowOff>
    </xdr:from>
    <xdr:ext cx="762000" cy="259045"/>
    <xdr:sp macro="" textlink="">
      <xdr:nvSpPr>
        <xdr:cNvPr id="450" name="将来負担の状況平均値テキスト">
          <a:extLst>
            <a:ext uri="{FF2B5EF4-FFF2-40B4-BE49-F238E27FC236}">
              <a16:creationId xmlns:a16="http://schemas.microsoft.com/office/drawing/2014/main" id="{00000000-0008-0000-0300-0000C2010000}"/>
            </a:ext>
          </a:extLst>
        </xdr:cNvPr>
        <xdr:cNvSpPr txBox="1"/>
      </xdr:nvSpPr>
      <xdr:spPr>
        <a:xfrm>
          <a:off x="17106900" y="22200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146171</xdr:rowOff>
    </xdr:from>
    <xdr:to>
      <xdr:col>81</xdr:col>
      <xdr:colOff>95250</xdr:colOff>
      <xdr:row>14</xdr:row>
      <xdr:rowOff>76321</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967200" y="2375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80191</xdr:rowOff>
    </xdr:from>
    <xdr:to>
      <xdr:col>77</xdr:col>
      <xdr:colOff>44450</xdr:colOff>
      <xdr:row>16</xdr:row>
      <xdr:rowOff>146836</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5290800" y="2823391"/>
          <a:ext cx="889000" cy="66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38160</xdr:rowOff>
    </xdr:from>
    <xdr:to>
      <xdr:col>77</xdr:col>
      <xdr:colOff>95250</xdr:colOff>
      <xdr:row>13</xdr:row>
      <xdr:rowOff>139760</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129000" y="226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149937</xdr:rowOff>
    </xdr:from>
    <xdr:ext cx="7366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798800" y="20358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146836</xdr:rowOff>
    </xdr:from>
    <xdr:to>
      <xdr:col>72</xdr:col>
      <xdr:colOff>203200</xdr:colOff>
      <xdr:row>16</xdr:row>
      <xdr:rowOff>149134</xdr:rowOff>
    </xdr:to>
    <xdr:cxnSp macro="">
      <xdr:nvCxnSpPr>
        <xdr:cNvPr id="455" name="直線コネクタ 454">
          <a:extLst>
            <a:ext uri="{FF2B5EF4-FFF2-40B4-BE49-F238E27FC236}">
              <a16:creationId xmlns:a16="http://schemas.microsoft.com/office/drawing/2014/main" id="{00000000-0008-0000-0300-0000C7010000}"/>
            </a:ext>
          </a:extLst>
        </xdr:cNvPr>
        <xdr:cNvCxnSpPr/>
      </xdr:nvCxnSpPr>
      <xdr:spPr>
        <a:xfrm flipV="1">
          <a:off x="14401800" y="2890036"/>
          <a:ext cx="889000" cy="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79526</xdr:rowOff>
    </xdr:from>
    <xdr:to>
      <xdr:col>73</xdr:col>
      <xdr:colOff>44450</xdr:colOff>
      <xdr:row>14</xdr:row>
      <xdr:rowOff>9676</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5240000" y="2308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19853</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909800" y="2077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149134</xdr:rowOff>
    </xdr:from>
    <xdr:to>
      <xdr:col>68</xdr:col>
      <xdr:colOff>152400</xdr:colOff>
      <xdr:row>18</xdr:row>
      <xdr:rowOff>14212</xdr:rowOff>
    </xdr:to>
    <xdr:cxnSp macro="">
      <xdr:nvCxnSpPr>
        <xdr:cNvPr id="458" name="直線コネクタ 457">
          <a:extLst>
            <a:ext uri="{FF2B5EF4-FFF2-40B4-BE49-F238E27FC236}">
              <a16:creationId xmlns:a16="http://schemas.microsoft.com/office/drawing/2014/main" id="{00000000-0008-0000-0300-0000CA010000}"/>
            </a:ext>
          </a:extLst>
        </xdr:cNvPr>
        <xdr:cNvCxnSpPr/>
      </xdr:nvCxnSpPr>
      <xdr:spPr>
        <a:xfrm flipV="1">
          <a:off x="13512800" y="2892334"/>
          <a:ext cx="889000" cy="207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80433</xdr:rowOff>
    </xdr:from>
    <xdr:to>
      <xdr:col>68</xdr:col>
      <xdr:colOff>203200</xdr:colOff>
      <xdr:row>15</xdr:row>
      <xdr:rowOff>10583</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4351000" y="2480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20760</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020800" y="2249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10100</xdr:rowOff>
    </xdr:from>
    <xdr:to>
      <xdr:col>64</xdr:col>
      <xdr:colOff>152400</xdr:colOff>
      <xdr:row>15</xdr:row>
      <xdr:rowOff>111700</xdr:rowOff>
    </xdr:to>
    <xdr:sp macro="" textlink="">
      <xdr:nvSpPr>
        <xdr:cNvPr id="461" name="フローチャート: 判断 460">
          <a:extLst>
            <a:ext uri="{FF2B5EF4-FFF2-40B4-BE49-F238E27FC236}">
              <a16:creationId xmlns:a16="http://schemas.microsoft.com/office/drawing/2014/main" id="{00000000-0008-0000-0300-0000CD010000}"/>
            </a:ext>
          </a:extLst>
        </xdr:cNvPr>
        <xdr:cNvSpPr/>
      </xdr:nvSpPr>
      <xdr:spPr>
        <a:xfrm>
          <a:off x="13462000" y="2581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121877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131800" y="2350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100632</xdr:rowOff>
    </xdr:from>
    <xdr:to>
      <xdr:col>81</xdr:col>
      <xdr:colOff>95250</xdr:colOff>
      <xdr:row>17</xdr:row>
      <xdr:rowOff>30782</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6967200" y="2843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72709</xdr:rowOff>
    </xdr:from>
    <xdr:ext cx="762000" cy="259045"/>
    <xdr:sp macro="" textlink="">
      <xdr:nvSpPr>
        <xdr:cNvPr id="469" name="将来負担の状況該当値テキスト">
          <a:extLst>
            <a:ext uri="{FF2B5EF4-FFF2-40B4-BE49-F238E27FC236}">
              <a16:creationId xmlns:a16="http://schemas.microsoft.com/office/drawing/2014/main" id="{00000000-0008-0000-0300-0000D5010000}"/>
            </a:ext>
          </a:extLst>
        </xdr:cNvPr>
        <xdr:cNvSpPr txBox="1"/>
      </xdr:nvSpPr>
      <xdr:spPr>
        <a:xfrm>
          <a:off x="17106900" y="2815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29391</xdr:rowOff>
    </xdr:from>
    <xdr:to>
      <xdr:col>77</xdr:col>
      <xdr:colOff>95250</xdr:colOff>
      <xdr:row>16</xdr:row>
      <xdr:rowOff>130991</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6129000" y="2772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115768</xdr:rowOff>
    </xdr:from>
    <xdr:ext cx="7366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5798800" y="28589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96036</xdr:rowOff>
    </xdr:from>
    <xdr:to>
      <xdr:col>73</xdr:col>
      <xdr:colOff>44450</xdr:colOff>
      <xdr:row>17</xdr:row>
      <xdr:rowOff>26186</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5240000" y="283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10963</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4909800" y="2925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98334</xdr:rowOff>
    </xdr:from>
    <xdr:to>
      <xdr:col>68</xdr:col>
      <xdr:colOff>203200</xdr:colOff>
      <xdr:row>17</xdr:row>
      <xdr:rowOff>28484</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4351000" y="284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13261</xdr:rowOff>
    </xdr:from>
    <xdr:ext cx="7620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4020800" y="2927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134862</xdr:rowOff>
    </xdr:from>
    <xdr:to>
      <xdr:col>64</xdr:col>
      <xdr:colOff>152400</xdr:colOff>
      <xdr:row>18</xdr:row>
      <xdr:rowOff>65012</xdr:rowOff>
    </xdr:to>
    <xdr:sp macro="" textlink="">
      <xdr:nvSpPr>
        <xdr:cNvPr id="476" name="楕円 475">
          <a:extLst>
            <a:ext uri="{FF2B5EF4-FFF2-40B4-BE49-F238E27FC236}">
              <a16:creationId xmlns:a16="http://schemas.microsoft.com/office/drawing/2014/main" id="{00000000-0008-0000-0300-0000DC010000}"/>
            </a:ext>
          </a:extLst>
        </xdr:cNvPr>
        <xdr:cNvSpPr/>
      </xdr:nvSpPr>
      <xdr:spPr>
        <a:xfrm>
          <a:off x="13462000" y="3049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49789</xdr:rowOff>
    </xdr:from>
    <xdr:ext cx="762000" cy="259045"/>
    <xdr:sp macro="" textlink="">
      <xdr:nvSpPr>
        <xdr:cNvPr id="477" name="テキスト ボックス 476">
          <a:extLst>
            <a:ext uri="{FF2B5EF4-FFF2-40B4-BE49-F238E27FC236}">
              <a16:creationId xmlns:a16="http://schemas.microsoft.com/office/drawing/2014/main" id="{00000000-0008-0000-0300-0000DD010000}"/>
            </a:ext>
          </a:extLst>
        </xdr:cNvPr>
        <xdr:cNvSpPr txBox="1"/>
      </xdr:nvSpPr>
      <xdr:spPr>
        <a:xfrm>
          <a:off x="13131800" y="3135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岩手県花巻市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89,867
89,126
908.39
63,013,238
60,608,980
1,813,817
28,877,502
49,073,612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50.6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人事院勧告などによる給与引き上げなどにより、一般職、会計年度任用職員ともに給料及び手当などが増加したことに伴い、昨年度より</a:t>
          </a:r>
          <a:r>
            <a:rPr kumimoji="1" lang="en-US" altLang="ja-JP" sz="9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1.1</a:t>
          </a:r>
          <a:r>
            <a:rPr kumimoji="1" lang="ja-JP" altLang="en-US" sz="9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ポイント増加した。会計年度任用職員を含め職員数の適正化に努める。</a:t>
          </a:r>
          <a:endParaRPr kumimoji="1" lang="en-US" altLang="ja-JP" sz="9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153670</xdr:rowOff>
    </xdr:from>
    <xdr:to>
      <xdr:col>24</xdr:col>
      <xdr:colOff>25400</xdr:colOff>
      <xdr:row>40</xdr:row>
      <xdr:rowOff>104140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11520"/>
          <a:ext cx="0" cy="11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76217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3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104140</xdr:rowOff>
    </xdr:from>
    <xdr:to>
      <xdr:col>24</xdr:col>
      <xdr:colOff>114300</xdr:colOff>
      <xdr:row>40</xdr:row>
      <xdr:rowOff>104140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6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68597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54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153670</xdr:rowOff>
    </xdr:from>
    <xdr:to>
      <xdr:col>24</xdr:col>
      <xdr:colOff>114300</xdr:colOff>
      <xdr:row>33</xdr:row>
      <xdr:rowOff>153670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11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50800</xdr:rowOff>
    </xdr:from>
    <xdr:to>
      <xdr:col>24</xdr:col>
      <xdr:colOff>25400</xdr:colOff>
      <xdr:row>38</xdr:row>
      <xdr:rowOff>134620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56590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50817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23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34290</xdr:rowOff>
    </xdr:from>
    <xdr:to>
      <xdr:col>24</xdr:col>
      <xdr:colOff>76200</xdr:colOff>
      <xdr:row>37</xdr:row>
      <xdr:rowOff>135890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50800</xdr:rowOff>
    </xdr:from>
    <xdr:to>
      <xdr:col>19</xdr:col>
      <xdr:colOff>187325</xdr:colOff>
      <xdr:row>38</xdr:row>
      <xdr:rowOff>66040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5659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106680</xdr:rowOff>
    </xdr:from>
    <xdr:to>
      <xdr:col>20</xdr:col>
      <xdr:colOff>38100</xdr:colOff>
      <xdr:row>37</xdr:row>
      <xdr:rowOff>36830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47007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47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168910</xdr:rowOff>
    </xdr:from>
    <xdr:to>
      <xdr:col>15</xdr:col>
      <xdr:colOff>98425</xdr:colOff>
      <xdr:row>38</xdr:row>
      <xdr:rowOff>66040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5125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114300</xdr:rowOff>
    </xdr:from>
    <xdr:to>
      <xdr:col>15</xdr:col>
      <xdr:colOff>149225</xdr:colOff>
      <xdr:row>37</xdr:row>
      <xdr:rowOff>44450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54627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168910</xdr:rowOff>
    </xdr:from>
    <xdr:to>
      <xdr:col>11</xdr:col>
      <xdr:colOff>9525</xdr:colOff>
      <xdr:row>38</xdr:row>
      <xdr:rowOff>58420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5125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60960</xdr:rowOff>
    </xdr:from>
    <xdr:to>
      <xdr:col>11</xdr:col>
      <xdr:colOff>60325</xdr:colOff>
      <xdr:row>36</xdr:row>
      <xdr:rowOff>162560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1287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26670</xdr:rowOff>
    </xdr:from>
    <xdr:to>
      <xdr:col>6</xdr:col>
      <xdr:colOff>171450</xdr:colOff>
      <xdr:row>37</xdr:row>
      <xdr:rowOff>128270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7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138447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139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83820</xdr:rowOff>
    </xdr:from>
    <xdr:to>
      <xdr:col>24</xdr:col>
      <xdr:colOff>76200</xdr:colOff>
      <xdr:row>39</xdr:row>
      <xdr:rowOff>13970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59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55897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57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0</xdr:rowOff>
    </xdr:from>
    <xdr:to>
      <xdr:col>20</xdr:col>
      <xdr:colOff>38100</xdr:colOff>
      <xdr:row>38</xdr:row>
      <xdr:rowOff>101600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51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86377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60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15240</xdr:rowOff>
    </xdr:from>
    <xdr:to>
      <xdr:col>15</xdr:col>
      <xdr:colOff>149225</xdr:colOff>
      <xdr:row>38</xdr:row>
      <xdr:rowOff>116840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53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101617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61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118110</xdr:rowOff>
    </xdr:from>
    <xdr:to>
      <xdr:col>11</xdr:col>
      <xdr:colOff>60325</xdr:colOff>
      <xdr:row>38</xdr:row>
      <xdr:rowOff>48260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46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33037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54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7620</xdr:rowOff>
    </xdr:from>
    <xdr:to>
      <xdr:col>6</xdr:col>
      <xdr:colOff>171450</xdr:colOff>
      <xdr:row>38</xdr:row>
      <xdr:rowOff>109220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93997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60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昨年度と比較すると、イーハトーブ花巻応援寄附金（ふるさと納税）の充当事業調整により、経常一般財源が減少した。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類似団体平均との差があることから、今後も引き続き歳出削減の合理化・効率化に努める。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19050</xdr:rowOff>
    </xdr:from>
    <xdr:to>
      <xdr:col>82</xdr:col>
      <xdr:colOff>107950</xdr:colOff>
      <xdr:row>21</xdr:row>
      <xdr:rowOff>95250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479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67327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66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95250</xdr:rowOff>
    </xdr:from>
    <xdr:to>
      <xdr:col>82</xdr:col>
      <xdr:colOff>196850</xdr:colOff>
      <xdr:row>21</xdr:row>
      <xdr:rowOff>95250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69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105427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9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19050</xdr:rowOff>
    </xdr:from>
    <xdr:to>
      <xdr:col>82</xdr:col>
      <xdr:colOff>196850</xdr:colOff>
      <xdr:row>13</xdr:row>
      <xdr:rowOff>19050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4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63500</xdr:rowOff>
    </xdr:from>
    <xdr:to>
      <xdr:col>82</xdr:col>
      <xdr:colOff>107950</xdr:colOff>
      <xdr:row>18</xdr:row>
      <xdr:rowOff>88900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31496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35577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778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19050</xdr:rowOff>
    </xdr:from>
    <xdr:to>
      <xdr:col>82</xdr:col>
      <xdr:colOff>158750</xdr:colOff>
      <xdr:row>17</xdr:row>
      <xdr:rowOff>120650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88900</xdr:rowOff>
    </xdr:from>
    <xdr:to>
      <xdr:col>78</xdr:col>
      <xdr:colOff>69850</xdr:colOff>
      <xdr:row>18</xdr:row>
      <xdr:rowOff>88900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3175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152400</xdr:rowOff>
    </xdr:from>
    <xdr:to>
      <xdr:col>78</xdr:col>
      <xdr:colOff>120650</xdr:colOff>
      <xdr:row>17</xdr:row>
      <xdr:rowOff>82550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92727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664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50800</xdr:rowOff>
    </xdr:from>
    <xdr:to>
      <xdr:col>73</xdr:col>
      <xdr:colOff>180975</xdr:colOff>
      <xdr:row>18</xdr:row>
      <xdr:rowOff>88900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794000"/>
          <a:ext cx="889000" cy="381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114300</xdr:rowOff>
    </xdr:from>
    <xdr:to>
      <xdr:col>74</xdr:col>
      <xdr:colOff>31750</xdr:colOff>
      <xdr:row>17</xdr:row>
      <xdr:rowOff>44450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54627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62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50800</xdr:rowOff>
    </xdr:from>
    <xdr:to>
      <xdr:col>69</xdr:col>
      <xdr:colOff>92075</xdr:colOff>
      <xdr:row>16</xdr:row>
      <xdr:rowOff>88900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794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120650</xdr:rowOff>
    </xdr:from>
    <xdr:to>
      <xdr:col>69</xdr:col>
      <xdr:colOff>142875</xdr:colOff>
      <xdr:row>16</xdr:row>
      <xdr:rowOff>50800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69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60977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46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12700</xdr:rowOff>
    </xdr:from>
    <xdr:to>
      <xdr:col>65</xdr:col>
      <xdr:colOff>53975</xdr:colOff>
      <xdr:row>16</xdr:row>
      <xdr:rowOff>114300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75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124477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5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12700</xdr:rowOff>
    </xdr:from>
    <xdr:to>
      <xdr:col>82</xdr:col>
      <xdr:colOff>158750</xdr:colOff>
      <xdr:row>18</xdr:row>
      <xdr:rowOff>114300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09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156227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307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38100</xdr:rowOff>
    </xdr:from>
    <xdr:to>
      <xdr:col>78</xdr:col>
      <xdr:colOff>120650</xdr:colOff>
      <xdr:row>18</xdr:row>
      <xdr:rowOff>139700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312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124477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21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38100</xdr:rowOff>
    </xdr:from>
    <xdr:to>
      <xdr:col>74</xdr:col>
      <xdr:colOff>31750</xdr:colOff>
      <xdr:row>18</xdr:row>
      <xdr:rowOff>139700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312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124477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21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0</xdr:rowOff>
    </xdr:from>
    <xdr:to>
      <xdr:col>69</xdr:col>
      <xdr:colOff>142875</xdr:colOff>
      <xdr:row>16</xdr:row>
      <xdr:rowOff>101600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74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86377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82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38100</xdr:rowOff>
    </xdr:from>
    <xdr:to>
      <xdr:col>65</xdr:col>
      <xdr:colOff>53975</xdr:colOff>
      <xdr:row>16</xdr:row>
      <xdr:rowOff>139700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7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124477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子どものための教育・保育給付費は昨年度に引き続き増加したものの、児童保育委託料及び生活保護費などが減少したことに伴い昨年度より</a:t>
          </a:r>
          <a:r>
            <a:rPr kumimoji="1" lang="en-US" altLang="ja-JP" sz="9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0.4</a:t>
          </a:r>
          <a:r>
            <a:rPr kumimoji="1" lang="ja-JP" altLang="en-US" sz="9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ポイント減少した。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類似団体の平均を下回っており、今後も医療費や生活保護などの受給資格審査の適正化などを図り、適切な執行管理に努める。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78994</xdr:rowOff>
    </xdr:from>
    <xdr:to>
      <xdr:col>24</xdr:col>
      <xdr:colOff>25400</xdr:colOff>
      <xdr:row>61</xdr:row>
      <xdr:rowOff>124714</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165844"/>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96791</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555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124714</xdr:rowOff>
    </xdr:from>
    <xdr:to>
      <xdr:col>24</xdr:col>
      <xdr:colOff>114300</xdr:colOff>
      <xdr:row>61</xdr:row>
      <xdr:rowOff>124714</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583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165371</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909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78994</xdr:rowOff>
    </xdr:from>
    <xdr:to>
      <xdr:col>24</xdr:col>
      <xdr:colOff>114300</xdr:colOff>
      <xdr:row>53</xdr:row>
      <xdr:rowOff>78994</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165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74422</xdr:rowOff>
    </xdr:from>
    <xdr:to>
      <xdr:col>24</xdr:col>
      <xdr:colOff>25400</xdr:colOff>
      <xdr:row>55</xdr:row>
      <xdr:rowOff>110998</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flipV="1">
          <a:off x="3987800" y="9504172"/>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96283</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5260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124206</xdr:rowOff>
    </xdr:from>
    <xdr:to>
      <xdr:col>24</xdr:col>
      <xdr:colOff>76200</xdr:colOff>
      <xdr:row>56</xdr:row>
      <xdr:rowOff>54356</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553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65278</xdr:rowOff>
    </xdr:from>
    <xdr:to>
      <xdr:col>19</xdr:col>
      <xdr:colOff>187325</xdr:colOff>
      <xdr:row>55</xdr:row>
      <xdr:rowOff>110998</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49502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96774</xdr:rowOff>
    </xdr:from>
    <xdr:to>
      <xdr:col>20</xdr:col>
      <xdr:colOff>38100</xdr:colOff>
      <xdr:row>56</xdr:row>
      <xdr:rowOff>26924</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52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11701</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6129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46990</xdr:rowOff>
    </xdr:from>
    <xdr:to>
      <xdr:col>15</xdr:col>
      <xdr:colOff>98425</xdr:colOff>
      <xdr:row>55</xdr:row>
      <xdr:rowOff>65278</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47674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69342</xdr:rowOff>
    </xdr:from>
    <xdr:to>
      <xdr:col>15</xdr:col>
      <xdr:colOff>149225</xdr:colOff>
      <xdr:row>55</xdr:row>
      <xdr:rowOff>170942</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49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155719</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585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46990</xdr:rowOff>
    </xdr:from>
    <xdr:to>
      <xdr:col>11</xdr:col>
      <xdr:colOff>9525</xdr:colOff>
      <xdr:row>55</xdr:row>
      <xdr:rowOff>156718</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476740"/>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51054</xdr:rowOff>
    </xdr:from>
    <xdr:to>
      <xdr:col>11</xdr:col>
      <xdr:colOff>60325</xdr:colOff>
      <xdr:row>55</xdr:row>
      <xdr:rowOff>152654</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480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137431</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567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151638</xdr:rowOff>
    </xdr:from>
    <xdr:to>
      <xdr:col>6</xdr:col>
      <xdr:colOff>171450</xdr:colOff>
      <xdr:row>56</xdr:row>
      <xdr:rowOff>81788</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581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66565</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667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23622</xdr:rowOff>
    </xdr:from>
    <xdr:to>
      <xdr:col>24</xdr:col>
      <xdr:colOff>76200</xdr:colOff>
      <xdr:row>55</xdr:row>
      <xdr:rowOff>125222</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453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40149</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29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60198</xdr:rowOff>
    </xdr:from>
    <xdr:to>
      <xdr:col>20</xdr:col>
      <xdr:colOff>38100</xdr:colOff>
      <xdr:row>55</xdr:row>
      <xdr:rowOff>161798</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489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525</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2588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14478</xdr:rowOff>
    </xdr:from>
    <xdr:to>
      <xdr:col>15</xdr:col>
      <xdr:colOff>149225</xdr:colOff>
      <xdr:row>55</xdr:row>
      <xdr:rowOff>116078</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444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126255</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213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167640</xdr:rowOff>
    </xdr:from>
    <xdr:to>
      <xdr:col>11</xdr:col>
      <xdr:colOff>60325</xdr:colOff>
      <xdr:row>55</xdr:row>
      <xdr:rowOff>97790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42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107967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19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105918</xdr:rowOff>
    </xdr:from>
    <xdr:to>
      <xdr:col>6</xdr:col>
      <xdr:colOff>171450</xdr:colOff>
      <xdr:row>56</xdr:row>
      <xdr:rowOff>36068</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535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46245</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304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昨年度に比べ、国民健康保険特別会計への繰出金は減少したものの、後期高齢者医療特別会計及び介護保険特別会計などへの繰出金がそれを上回り増加。維持補修費については、除雪経費が増加したことに伴い増加。</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上記の要因により昨年度から</a:t>
          </a:r>
          <a:r>
            <a:rPr kumimoji="1" lang="en-US" altLang="ja-JP" sz="9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0.2</a:t>
          </a:r>
          <a:r>
            <a:rPr kumimoji="1" lang="ja-JP" altLang="en-US" sz="9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ポイント上昇した。</a:t>
          </a:r>
          <a:endParaRPr kumimoji="1" lang="en-US" altLang="ja-JP" sz="9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今後、施設の老朽化に伴い維持補修費の増嵩が見込まれることから、施設の集約化等を含め施設数の適正化に努める。</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69850</xdr:rowOff>
    </xdr:from>
    <xdr:to>
      <xdr:col>82</xdr:col>
      <xdr:colOff>107950</xdr:colOff>
      <xdr:row>60</xdr:row>
      <xdr:rowOff>88900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8985250"/>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60977</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88900</xdr:rowOff>
    </xdr:from>
    <xdr:to>
      <xdr:col>82</xdr:col>
      <xdr:colOff>196850</xdr:colOff>
      <xdr:row>60</xdr:row>
      <xdr:rowOff>88900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37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156227</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8728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69850</xdr:rowOff>
    </xdr:from>
    <xdr:to>
      <xdr:col>82</xdr:col>
      <xdr:colOff>196850</xdr:colOff>
      <xdr:row>52</xdr:row>
      <xdr:rowOff>69850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8985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69850</xdr:rowOff>
    </xdr:from>
    <xdr:to>
      <xdr:col>82</xdr:col>
      <xdr:colOff>107950</xdr:colOff>
      <xdr:row>56</xdr:row>
      <xdr:rowOff>107950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5671800" y="967105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73677</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503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57150</xdr:rowOff>
    </xdr:from>
    <xdr:to>
      <xdr:col>82</xdr:col>
      <xdr:colOff>158750</xdr:colOff>
      <xdr:row>56</xdr:row>
      <xdr:rowOff>158750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69850</xdr:rowOff>
    </xdr:from>
    <xdr:to>
      <xdr:col>78</xdr:col>
      <xdr:colOff>69850</xdr:colOff>
      <xdr:row>56</xdr:row>
      <xdr:rowOff>69850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4782800" y="96710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76200</xdr:rowOff>
    </xdr:from>
    <xdr:to>
      <xdr:col>78</xdr:col>
      <xdr:colOff>120650</xdr:colOff>
      <xdr:row>57</xdr:row>
      <xdr:rowOff>6350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162577</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9763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69850</xdr:rowOff>
    </xdr:from>
    <xdr:to>
      <xdr:col>73</xdr:col>
      <xdr:colOff>180975</xdr:colOff>
      <xdr:row>56</xdr:row>
      <xdr:rowOff>69850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3893800" y="9499600"/>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19050</xdr:rowOff>
    </xdr:from>
    <xdr:to>
      <xdr:col>74</xdr:col>
      <xdr:colOff>31750</xdr:colOff>
      <xdr:row>56</xdr:row>
      <xdr:rowOff>120650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130827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938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146050</xdr:rowOff>
    </xdr:from>
    <xdr:to>
      <xdr:col>69</xdr:col>
      <xdr:colOff>92075</xdr:colOff>
      <xdr:row>55</xdr:row>
      <xdr:rowOff>69850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3004800" y="94043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133350</xdr:rowOff>
    </xdr:from>
    <xdr:to>
      <xdr:col>69</xdr:col>
      <xdr:colOff>142875</xdr:colOff>
      <xdr:row>56</xdr:row>
      <xdr:rowOff>63500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48277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19050</xdr:rowOff>
    </xdr:from>
    <xdr:to>
      <xdr:col>65</xdr:col>
      <xdr:colOff>53975</xdr:colOff>
      <xdr:row>56</xdr:row>
      <xdr:rowOff>120650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105427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57150</xdr:rowOff>
    </xdr:from>
    <xdr:to>
      <xdr:col>82</xdr:col>
      <xdr:colOff>158750</xdr:colOff>
      <xdr:row>56</xdr:row>
      <xdr:rowOff>158750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965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29227</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9630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19050</xdr:rowOff>
    </xdr:from>
    <xdr:to>
      <xdr:col>78</xdr:col>
      <xdr:colOff>120650</xdr:colOff>
      <xdr:row>56</xdr:row>
      <xdr:rowOff>120650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962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130827</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9389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19050</xdr:rowOff>
    </xdr:from>
    <xdr:to>
      <xdr:col>74</xdr:col>
      <xdr:colOff>31750</xdr:colOff>
      <xdr:row>56</xdr:row>
      <xdr:rowOff>120650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962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105427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19050</xdr:rowOff>
    </xdr:from>
    <xdr:to>
      <xdr:col>69</xdr:col>
      <xdr:colOff>142875</xdr:colOff>
      <xdr:row>55</xdr:row>
      <xdr:rowOff>120650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130827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95250</xdr:rowOff>
    </xdr:from>
    <xdr:to>
      <xdr:col>65</xdr:col>
      <xdr:colOff>53975</xdr:colOff>
      <xdr:row>55</xdr:row>
      <xdr:rowOff>25400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935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35577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912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9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9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年度より市単独事業である帯状疱疹予防接種費補助金の新設及びバス等運行事業補助金の増額などにより、経常一般財源が増加した。</a:t>
          </a:r>
          <a:endParaRPr kumimoji="1" lang="en-US" altLang="ja-JP" sz="9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今後も負担補助金の見直しといった事業の効果検証を行い、予算の適正な執行に努める。</a:t>
          </a: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a:extLst>
            <a:ext uri="{FF2B5EF4-FFF2-40B4-BE49-F238E27FC236}">
              <a16:creationId xmlns:a16="http://schemas.microsoft.com/office/drawing/2014/main" id="{00000000-0008-0000-0400-000029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98425</xdr:rowOff>
    </xdr:from>
    <xdr:to>
      <xdr:col>82</xdr:col>
      <xdr:colOff>107950</xdr:colOff>
      <xdr:row>41</xdr:row>
      <xdr:rowOff>46990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flipV="1">
          <a:off x="16510000" y="5927725"/>
          <a:ext cx="0" cy="1148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19067</xdr:rowOff>
    </xdr:from>
    <xdr:ext cx="762000" cy="259045"/>
    <xdr:sp macro="" textlink="">
      <xdr:nvSpPr>
        <xdr:cNvPr id="299" name="補助費等最小値テキスト">
          <a:extLst>
            <a:ext uri="{FF2B5EF4-FFF2-40B4-BE49-F238E27FC236}">
              <a16:creationId xmlns:a16="http://schemas.microsoft.com/office/drawing/2014/main" id="{00000000-0008-0000-0400-00002B010000}"/>
            </a:ext>
          </a:extLst>
        </xdr:cNvPr>
        <xdr:cNvSpPr txBox="1"/>
      </xdr:nvSpPr>
      <xdr:spPr>
        <a:xfrm>
          <a:off x="16598900" y="7048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46990</xdr:rowOff>
    </xdr:from>
    <xdr:to>
      <xdr:col>82</xdr:col>
      <xdr:colOff>196850</xdr:colOff>
      <xdr:row>41</xdr:row>
      <xdr:rowOff>46990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6421100" y="707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13352</xdr:rowOff>
    </xdr:from>
    <xdr:ext cx="762000" cy="259045"/>
    <xdr:sp macro="" textlink="">
      <xdr:nvSpPr>
        <xdr:cNvPr id="301" name="補助費等最大値テキスト">
          <a:extLst>
            <a:ext uri="{FF2B5EF4-FFF2-40B4-BE49-F238E27FC236}">
              <a16:creationId xmlns:a16="http://schemas.microsoft.com/office/drawing/2014/main" id="{00000000-0008-0000-0400-00002D010000}"/>
            </a:ext>
          </a:extLst>
        </xdr:cNvPr>
        <xdr:cNvSpPr txBox="1"/>
      </xdr:nvSpPr>
      <xdr:spPr>
        <a:xfrm>
          <a:off x="16598900" y="5671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98425</xdr:rowOff>
    </xdr:from>
    <xdr:to>
      <xdr:col>82</xdr:col>
      <xdr:colOff>196850</xdr:colOff>
      <xdr:row>34</xdr:row>
      <xdr:rowOff>98425</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5927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161290</xdr:rowOff>
    </xdr:from>
    <xdr:to>
      <xdr:col>82</xdr:col>
      <xdr:colOff>107950</xdr:colOff>
      <xdr:row>36</xdr:row>
      <xdr:rowOff>6985</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5671800" y="6162040"/>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139717</xdr:rowOff>
    </xdr:from>
    <xdr:ext cx="762000" cy="259045"/>
    <xdr:sp macro="" textlink="">
      <xdr:nvSpPr>
        <xdr:cNvPr id="304" name="補助費等平均値テキスト">
          <a:extLst>
            <a:ext uri="{FF2B5EF4-FFF2-40B4-BE49-F238E27FC236}">
              <a16:creationId xmlns:a16="http://schemas.microsoft.com/office/drawing/2014/main" id="{00000000-0008-0000-0400-000030010000}"/>
            </a:ext>
          </a:extLst>
        </xdr:cNvPr>
        <xdr:cNvSpPr txBox="1"/>
      </xdr:nvSpPr>
      <xdr:spPr>
        <a:xfrm>
          <a:off x="16598900" y="64833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167640</xdr:rowOff>
    </xdr:from>
    <xdr:to>
      <xdr:col>82</xdr:col>
      <xdr:colOff>158750</xdr:colOff>
      <xdr:row>38</xdr:row>
      <xdr:rowOff>97790</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6459200" y="651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161290</xdr:rowOff>
    </xdr:from>
    <xdr:to>
      <xdr:col>78</xdr:col>
      <xdr:colOff>69850</xdr:colOff>
      <xdr:row>36</xdr:row>
      <xdr:rowOff>29845</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4782800" y="616204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161925</xdr:rowOff>
    </xdr:from>
    <xdr:to>
      <xdr:col>78</xdr:col>
      <xdr:colOff>120650</xdr:colOff>
      <xdr:row>38</xdr:row>
      <xdr:rowOff>92075</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5621000" y="6505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76852</xdr:rowOff>
    </xdr:from>
    <xdr:ext cx="7366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5290800" y="65919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18415</xdr:rowOff>
    </xdr:from>
    <xdr:to>
      <xdr:col>73</xdr:col>
      <xdr:colOff>180975</xdr:colOff>
      <xdr:row>36</xdr:row>
      <xdr:rowOff>29845</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3893800" y="619061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139065</xdr:rowOff>
    </xdr:from>
    <xdr:to>
      <xdr:col>74</xdr:col>
      <xdr:colOff>31750</xdr:colOff>
      <xdr:row>38</xdr:row>
      <xdr:rowOff>69215</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4732000" y="648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53992</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4401800" y="656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18415</xdr:rowOff>
    </xdr:from>
    <xdr:to>
      <xdr:col>69</xdr:col>
      <xdr:colOff>92075</xdr:colOff>
      <xdr:row>36</xdr:row>
      <xdr:rowOff>35560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3004800" y="619061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133350</xdr:rowOff>
    </xdr:from>
    <xdr:to>
      <xdr:col>69</xdr:col>
      <xdr:colOff>142875</xdr:colOff>
      <xdr:row>38</xdr:row>
      <xdr:rowOff>63500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38430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48277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35128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127635</xdr:rowOff>
    </xdr:from>
    <xdr:to>
      <xdr:col>65</xdr:col>
      <xdr:colOff>53975</xdr:colOff>
      <xdr:row>38</xdr:row>
      <xdr:rowOff>57785</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2954000" y="647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42562</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623800" y="655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127635</xdr:rowOff>
    </xdr:from>
    <xdr:to>
      <xdr:col>82</xdr:col>
      <xdr:colOff>158750</xdr:colOff>
      <xdr:row>36</xdr:row>
      <xdr:rowOff>57785</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6459200" y="6128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144162</xdr:rowOff>
    </xdr:from>
    <xdr:ext cx="762000" cy="259045"/>
    <xdr:sp macro="" textlink="">
      <xdr:nvSpPr>
        <xdr:cNvPr id="323" name="補助費等該当値テキスト">
          <a:extLst>
            <a:ext uri="{FF2B5EF4-FFF2-40B4-BE49-F238E27FC236}">
              <a16:creationId xmlns:a16="http://schemas.microsoft.com/office/drawing/2014/main" id="{00000000-0008-0000-0400-000043010000}"/>
            </a:ext>
          </a:extLst>
        </xdr:cNvPr>
        <xdr:cNvSpPr txBox="1"/>
      </xdr:nvSpPr>
      <xdr:spPr>
        <a:xfrm>
          <a:off x="16598900" y="5973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110490</xdr:rowOff>
    </xdr:from>
    <xdr:to>
      <xdr:col>78</xdr:col>
      <xdr:colOff>120650</xdr:colOff>
      <xdr:row>36</xdr:row>
      <xdr:rowOff>40640</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56210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50817</xdr:rowOff>
    </xdr:from>
    <xdr:ext cx="7366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290800" y="5880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150495</xdr:rowOff>
    </xdr:from>
    <xdr:to>
      <xdr:col>74</xdr:col>
      <xdr:colOff>31750</xdr:colOff>
      <xdr:row>36</xdr:row>
      <xdr:rowOff>80645</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4732000" y="6151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90822</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401800" y="5920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139065</xdr:rowOff>
    </xdr:from>
    <xdr:to>
      <xdr:col>69</xdr:col>
      <xdr:colOff>142875</xdr:colOff>
      <xdr:row>36</xdr:row>
      <xdr:rowOff>69215</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3843000" y="613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79392</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512800" y="590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156210</xdr:rowOff>
    </xdr:from>
    <xdr:to>
      <xdr:col>65</xdr:col>
      <xdr:colOff>53975</xdr:colOff>
      <xdr:row>36</xdr:row>
      <xdr:rowOff>86360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2954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96537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623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公債費の償還ピークは令和</a:t>
          </a:r>
          <a:r>
            <a:rPr kumimoji="1" lang="en-US" altLang="ja-JP" sz="9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9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年度であり、長期債元金が減少。一方、金利上昇に伴い長期債利子が増加。公債費全体では▲</a:t>
          </a:r>
          <a:r>
            <a:rPr kumimoji="1" lang="en-US" altLang="ja-JP" sz="9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87,489</a:t>
          </a:r>
          <a:r>
            <a:rPr kumimoji="1" lang="ja-JP" altLang="en-US" sz="9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千円となったため、昨年度比で</a:t>
          </a:r>
          <a:r>
            <a:rPr kumimoji="1" lang="en-US" altLang="ja-JP" sz="9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0.4</a:t>
          </a:r>
          <a:r>
            <a:rPr kumimoji="1" lang="ja-JP" altLang="en-US" sz="9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ポイント減少している。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適債事業については毎年度継続的に事業の必要性・緊急性を検証するとともに、発行額の抑制に留意するほか、発行にあたっては、交付税措置率の高い地方債の選択発行に努める。</a:t>
          </a:r>
        </a:p>
      </xdr:txBody>
    </xdr:sp>
    <xdr:clientData/>
  </xdr:twoCellAnchor>
  <xdr:oneCellAnchor>
    <xdr:from>
      <xdr:col>3</xdr:col>
      <xdr:colOff>123825</xdr:colOff>
      <xdr:row>69</xdr:row>
      <xdr:rowOff>107950</xdr:rowOff>
    </xdr:from>
    <xdr:ext cx="298543" cy="225703"/>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69850</xdr:rowOff>
    </xdr:from>
    <xdr:to>
      <xdr:col>26</xdr:col>
      <xdr:colOff>184150</xdr:colOff>
      <xdr:row>82</xdr:row>
      <xdr:rowOff>69850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12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99077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98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127000</xdr:rowOff>
    </xdr:from>
    <xdr:to>
      <xdr:col>26</xdr:col>
      <xdr:colOff>184150</xdr:colOff>
      <xdr:row>80</xdr:row>
      <xdr:rowOff>127000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156227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12700</xdr:rowOff>
    </xdr:from>
    <xdr:to>
      <xdr:col>26</xdr:col>
      <xdr:colOff>184150</xdr:colOff>
      <xdr:row>79</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55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41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127000</xdr:rowOff>
    </xdr:from>
    <xdr:to>
      <xdr:col>26</xdr:col>
      <xdr:colOff>184150</xdr:colOff>
      <xdr:row>75</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985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843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12700</xdr:rowOff>
    </xdr:from>
    <xdr:to>
      <xdr:col>26</xdr:col>
      <xdr:colOff>184150</xdr:colOff>
      <xdr:row>74</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69850</xdr:rowOff>
    </xdr:from>
    <xdr:to>
      <xdr:col>26</xdr:col>
      <xdr:colOff>184150</xdr:colOff>
      <xdr:row>72</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414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272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22225</xdr:rowOff>
    </xdr:from>
    <xdr:to>
      <xdr:col>24</xdr:col>
      <xdr:colOff>25400</xdr:colOff>
      <xdr:row>81</xdr:row>
      <xdr:rowOff>41275</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538075"/>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13352</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3900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41275</xdr:rowOff>
    </xdr:from>
    <xdr:to>
      <xdr:col>24</xdr:col>
      <xdr:colOff>114300</xdr:colOff>
      <xdr:row>81</xdr:row>
      <xdr:rowOff>41275</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3928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108602</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28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22225</xdr:rowOff>
    </xdr:from>
    <xdr:to>
      <xdr:col>24</xdr:col>
      <xdr:colOff>114300</xdr:colOff>
      <xdr:row>73</xdr:row>
      <xdr:rowOff>22225</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538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98425</xdr:rowOff>
    </xdr:from>
    <xdr:to>
      <xdr:col>24</xdr:col>
      <xdr:colOff>25400</xdr:colOff>
      <xdr:row>77</xdr:row>
      <xdr:rowOff>136525</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3987800" y="1330007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64152</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30943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47625</xdr:rowOff>
    </xdr:from>
    <xdr:to>
      <xdr:col>24</xdr:col>
      <xdr:colOff>76200</xdr:colOff>
      <xdr:row>77</xdr:row>
      <xdr:rowOff>149225</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24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117475</xdr:rowOff>
    </xdr:from>
    <xdr:to>
      <xdr:col>19</xdr:col>
      <xdr:colOff>187325</xdr:colOff>
      <xdr:row>77</xdr:row>
      <xdr:rowOff>136525</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3098800" y="1331912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85725</xdr:rowOff>
    </xdr:from>
    <xdr:to>
      <xdr:col>20</xdr:col>
      <xdr:colOff>38100</xdr:colOff>
      <xdr:row>78</xdr:row>
      <xdr:rowOff>15875</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287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26052</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30562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3175</xdr:rowOff>
    </xdr:from>
    <xdr:to>
      <xdr:col>15</xdr:col>
      <xdr:colOff>98425</xdr:colOff>
      <xdr:row>77</xdr:row>
      <xdr:rowOff>117475</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2209800" y="13204825"/>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104775</xdr:rowOff>
    </xdr:from>
    <xdr:to>
      <xdr:col>15</xdr:col>
      <xdr:colOff>149225</xdr:colOff>
      <xdr:row>78</xdr:row>
      <xdr:rowOff>34925</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306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19702</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3392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3175</xdr:rowOff>
    </xdr:from>
    <xdr:to>
      <xdr:col>11</xdr:col>
      <xdr:colOff>9525</xdr:colOff>
      <xdr:row>77</xdr:row>
      <xdr:rowOff>12700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1320800" y="1320482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47625</xdr:rowOff>
    </xdr:from>
    <xdr:to>
      <xdr:col>11</xdr:col>
      <xdr:colOff>60325</xdr:colOff>
      <xdr:row>77</xdr:row>
      <xdr:rowOff>149225</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24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134002</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3335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38100</xdr:rowOff>
    </xdr:from>
    <xdr:to>
      <xdr:col>6</xdr:col>
      <xdr:colOff>171450</xdr:colOff>
      <xdr:row>77</xdr:row>
      <xdr:rowOff>139700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23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124477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332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47625</xdr:rowOff>
    </xdr:from>
    <xdr:to>
      <xdr:col>24</xdr:col>
      <xdr:colOff>76200</xdr:colOff>
      <xdr:row>77</xdr:row>
      <xdr:rowOff>149225</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3249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19702</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3221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85725</xdr:rowOff>
    </xdr:from>
    <xdr:to>
      <xdr:col>20</xdr:col>
      <xdr:colOff>38100</xdr:colOff>
      <xdr:row>78</xdr:row>
      <xdr:rowOff>15875</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3287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652</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33737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66675</xdr:rowOff>
    </xdr:from>
    <xdr:to>
      <xdr:col>15</xdr:col>
      <xdr:colOff>149225</xdr:colOff>
      <xdr:row>77</xdr:row>
      <xdr:rowOff>168275</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3268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7002</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3037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123825</xdr:rowOff>
    </xdr:from>
    <xdr:to>
      <xdr:col>11</xdr:col>
      <xdr:colOff>60325</xdr:colOff>
      <xdr:row>77</xdr:row>
      <xdr:rowOff>53975</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3154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64152</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2922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133350</xdr:rowOff>
    </xdr:from>
    <xdr:to>
      <xdr:col>6</xdr:col>
      <xdr:colOff>171450</xdr:colOff>
      <xdr:row>77</xdr:row>
      <xdr:rowOff>63500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316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73677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293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経常一般財源については、イーハトーブ花巻応援寄附金（ふるさと納税）の寄附額及び充当事業調整により変動する状況にあるが、公債費以外での経常収支比率は類似団体の平均を下回っている。今後も事務事業の見直し等による経常経費の削減に努める。</a:t>
          </a: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143002</xdr:rowOff>
    </xdr:from>
    <xdr:to>
      <xdr:col>82</xdr:col>
      <xdr:colOff>107950</xdr:colOff>
      <xdr:row>81</xdr:row>
      <xdr:rowOff>5842</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3001752"/>
          <a:ext cx="0" cy="891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149369</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3865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5842</xdr:rowOff>
    </xdr:from>
    <xdr:to>
      <xdr:col>82</xdr:col>
      <xdr:colOff>196850</xdr:colOff>
      <xdr:row>81</xdr:row>
      <xdr:rowOff>5842</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3893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57929</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745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143002</xdr:rowOff>
    </xdr:from>
    <xdr:to>
      <xdr:col>82</xdr:col>
      <xdr:colOff>196850</xdr:colOff>
      <xdr:row>75</xdr:row>
      <xdr:rowOff>143002</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001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76708</xdr:rowOff>
    </xdr:from>
    <xdr:to>
      <xdr:col>82</xdr:col>
      <xdr:colOff>107950</xdr:colOff>
      <xdr:row>76</xdr:row>
      <xdr:rowOff>122428</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5671800" y="13106908"/>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36847</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238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64770</xdr:rowOff>
    </xdr:from>
    <xdr:to>
      <xdr:col>82</xdr:col>
      <xdr:colOff>158750</xdr:colOff>
      <xdr:row>77</xdr:row>
      <xdr:rowOff>166370</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76708</xdr:rowOff>
    </xdr:from>
    <xdr:to>
      <xdr:col>78</xdr:col>
      <xdr:colOff>69850</xdr:colOff>
      <xdr:row>76</xdr:row>
      <xdr:rowOff>94996</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4782800" y="1310690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149352</xdr:rowOff>
    </xdr:from>
    <xdr:to>
      <xdr:col>78</xdr:col>
      <xdr:colOff>120650</xdr:colOff>
      <xdr:row>77</xdr:row>
      <xdr:rowOff>79502</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179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64279</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32659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28702</xdr:rowOff>
    </xdr:from>
    <xdr:to>
      <xdr:col>73</xdr:col>
      <xdr:colOff>180975</xdr:colOff>
      <xdr:row>76</xdr:row>
      <xdr:rowOff>94996</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893800" y="12887452"/>
          <a:ext cx="889000" cy="237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94487</xdr:rowOff>
    </xdr:from>
    <xdr:to>
      <xdr:col>74</xdr:col>
      <xdr:colOff>31750</xdr:colOff>
      <xdr:row>77</xdr:row>
      <xdr:rowOff>24637</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124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9414</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3211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28702</xdr:rowOff>
    </xdr:from>
    <xdr:to>
      <xdr:col>69</xdr:col>
      <xdr:colOff>92075</xdr:colOff>
      <xdr:row>75</xdr:row>
      <xdr:rowOff>124714</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004800" y="12887452"/>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147065</xdr:rowOff>
    </xdr:from>
    <xdr:to>
      <xdr:col>69</xdr:col>
      <xdr:colOff>142875</xdr:colOff>
      <xdr:row>76</xdr:row>
      <xdr:rowOff>77215</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00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61992</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3092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140208</xdr:rowOff>
    </xdr:from>
    <xdr:to>
      <xdr:col>65</xdr:col>
      <xdr:colOff>53975</xdr:colOff>
      <xdr:row>77</xdr:row>
      <xdr:rowOff>70358</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170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55135</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3256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71628</xdr:rowOff>
    </xdr:from>
    <xdr:to>
      <xdr:col>82</xdr:col>
      <xdr:colOff>158750</xdr:colOff>
      <xdr:row>77</xdr:row>
      <xdr:rowOff>1778</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101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88155</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294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25908</xdr:rowOff>
    </xdr:from>
    <xdr:to>
      <xdr:col>78</xdr:col>
      <xdr:colOff>120650</xdr:colOff>
      <xdr:row>76</xdr:row>
      <xdr:rowOff>127508</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3056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137685</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28249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44196</xdr:rowOff>
    </xdr:from>
    <xdr:to>
      <xdr:col>74</xdr:col>
      <xdr:colOff>31750</xdr:colOff>
      <xdr:row>76</xdr:row>
      <xdr:rowOff>145796</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3074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155973</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2843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149352</xdr:rowOff>
    </xdr:from>
    <xdr:to>
      <xdr:col>69</xdr:col>
      <xdr:colOff>142875</xdr:colOff>
      <xdr:row>75</xdr:row>
      <xdr:rowOff>79502</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2836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89679</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2605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73914</xdr:rowOff>
    </xdr:from>
    <xdr:to>
      <xdr:col>65</xdr:col>
      <xdr:colOff>53975</xdr:colOff>
      <xdr:row>76</xdr:row>
      <xdr:rowOff>4065</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293266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14241</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2701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岩手県花巻市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26556</xdr:rowOff>
    </xdr:from>
    <xdr:to>
      <xdr:col>29</xdr:col>
      <xdr:colOff>127000</xdr:colOff>
      <xdr:row>20</xdr:row>
      <xdr:rowOff>100762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31581"/>
          <a:ext cx="0" cy="14458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72839</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49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100762</xdr:rowOff>
    </xdr:from>
    <xdr:to>
      <xdr:col>30</xdr:col>
      <xdr:colOff>25400</xdr:colOff>
      <xdr:row>20</xdr:row>
      <xdr:rowOff>100762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773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112933</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75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26556</xdr:rowOff>
    </xdr:from>
    <xdr:to>
      <xdr:col>30</xdr:col>
      <xdr:colOff>25400</xdr:colOff>
      <xdr:row>12</xdr:row>
      <xdr:rowOff>26556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315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121717</xdr:rowOff>
    </xdr:from>
    <xdr:to>
      <xdr:col>29</xdr:col>
      <xdr:colOff>127000</xdr:colOff>
      <xdr:row>18</xdr:row>
      <xdr:rowOff>39942</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083992"/>
          <a:ext cx="647700" cy="896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157281</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766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140754</xdr:rowOff>
    </xdr:from>
    <xdr:to>
      <xdr:col>29</xdr:col>
      <xdr:colOff>177800</xdr:colOff>
      <xdr:row>17</xdr:row>
      <xdr:rowOff>70904</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315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39942</xdr:rowOff>
    </xdr:from>
    <xdr:to>
      <xdr:col>26</xdr:col>
      <xdr:colOff>50800</xdr:colOff>
      <xdr:row>18</xdr:row>
      <xdr:rowOff>67653</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173667"/>
          <a:ext cx="698500" cy="277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64414</xdr:rowOff>
    </xdr:from>
    <xdr:to>
      <xdr:col>26</xdr:col>
      <xdr:colOff>101600</xdr:colOff>
      <xdr:row>17</xdr:row>
      <xdr:rowOff>166014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266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4741</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955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67653</xdr:rowOff>
    </xdr:from>
    <xdr:to>
      <xdr:col>22</xdr:col>
      <xdr:colOff>114300</xdr:colOff>
      <xdr:row>18</xdr:row>
      <xdr:rowOff>105855</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201378"/>
          <a:ext cx="698500" cy="382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108369</xdr:rowOff>
    </xdr:from>
    <xdr:to>
      <xdr:col>22</xdr:col>
      <xdr:colOff>165100</xdr:colOff>
      <xdr:row>18</xdr:row>
      <xdr:rowOff>38519</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706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48696</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39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105855</xdr:rowOff>
    </xdr:from>
    <xdr:to>
      <xdr:col>18</xdr:col>
      <xdr:colOff>177800</xdr:colOff>
      <xdr:row>18</xdr:row>
      <xdr:rowOff>125730</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239580"/>
          <a:ext cx="698500" cy="198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122415</xdr:rowOff>
    </xdr:from>
    <xdr:to>
      <xdr:col>19</xdr:col>
      <xdr:colOff>38100</xdr:colOff>
      <xdr:row>18</xdr:row>
      <xdr:rowOff>52565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846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62742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853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36741</xdr:rowOff>
    </xdr:from>
    <xdr:to>
      <xdr:col>15</xdr:col>
      <xdr:colOff>101600</xdr:colOff>
      <xdr:row>18</xdr:row>
      <xdr:rowOff>138341</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704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148518</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939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70917</xdr:rowOff>
    </xdr:from>
    <xdr:to>
      <xdr:col>29</xdr:col>
      <xdr:colOff>177800</xdr:colOff>
      <xdr:row>18</xdr:row>
      <xdr:rowOff>1067</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0331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42994</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005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160592</xdr:rowOff>
    </xdr:from>
    <xdr:to>
      <xdr:col>26</xdr:col>
      <xdr:colOff>101600</xdr:colOff>
      <xdr:row>18</xdr:row>
      <xdr:rowOff>90742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1228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75518</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2092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16853</xdr:rowOff>
    </xdr:from>
    <xdr:to>
      <xdr:col>22</xdr:col>
      <xdr:colOff>165100</xdr:colOff>
      <xdr:row>18</xdr:row>
      <xdr:rowOff>118453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1505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103230</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236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55055</xdr:rowOff>
    </xdr:from>
    <xdr:to>
      <xdr:col>19</xdr:col>
      <xdr:colOff>38100</xdr:colOff>
      <xdr:row>18</xdr:row>
      <xdr:rowOff>156655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1887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141431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2751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74930</xdr:rowOff>
    </xdr:from>
    <xdr:to>
      <xdr:col>15</xdr:col>
      <xdr:colOff>101600</xdr:colOff>
      <xdr:row>19</xdr:row>
      <xdr:rowOff>5080</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2086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161307</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29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88900</xdr:rowOff>
    </xdr:from>
    <xdr:to>
      <xdr:col>33</xdr:col>
      <xdr:colOff>114300</xdr:colOff>
      <xdr:row>38</xdr:row>
      <xdr:rowOff>88900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107798</xdr:rowOff>
    </xdr:from>
    <xdr:to>
      <xdr:col>29</xdr:col>
      <xdr:colOff>127000</xdr:colOff>
      <xdr:row>38</xdr:row>
      <xdr:rowOff>53886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032348"/>
          <a:ext cx="0" cy="148913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25963</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493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53886</xdr:rowOff>
    </xdr:from>
    <xdr:to>
      <xdr:col>30</xdr:col>
      <xdr:colOff>25400</xdr:colOff>
      <xdr:row>38</xdr:row>
      <xdr:rowOff>53886</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5214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22725</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775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107798</xdr:rowOff>
    </xdr:from>
    <xdr:to>
      <xdr:col>30</xdr:col>
      <xdr:colOff>25400</xdr:colOff>
      <xdr:row>33</xdr:row>
      <xdr:rowOff>107798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03234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326530</xdr:rowOff>
    </xdr:from>
    <xdr:to>
      <xdr:col>29</xdr:col>
      <xdr:colOff>127000</xdr:colOff>
      <xdr:row>36</xdr:row>
      <xdr:rowOff>80328</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6936880"/>
          <a:ext cx="647700" cy="966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9872</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9631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37795</xdr:rowOff>
    </xdr:from>
    <xdr:to>
      <xdr:col>29</xdr:col>
      <xdr:colOff>177800</xdr:colOff>
      <xdr:row>36</xdr:row>
      <xdr:rowOff>139395</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9910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80328</xdr:rowOff>
    </xdr:from>
    <xdr:to>
      <xdr:col>26</xdr:col>
      <xdr:colOff>50800</xdr:colOff>
      <xdr:row>36</xdr:row>
      <xdr:rowOff>133210</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7033578"/>
          <a:ext cx="698500" cy="528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54597</xdr:rowOff>
    </xdr:from>
    <xdr:to>
      <xdr:col>26</xdr:col>
      <xdr:colOff>101600</xdr:colOff>
      <xdr:row>36</xdr:row>
      <xdr:rowOff>156197</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70078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140974</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70942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133210</xdr:rowOff>
    </xdr:from>
    <xdr:to>
      <xdr:col>22</xdr:col>
      <xdr:colOff>114300</xdr:colOff>
      <xdr:row>37</xdr:row>
      <xdr:rowOff>7900</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7086460"/>
          <a:ext cx="698500" cy="461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91211</xdr:rowOff>
    </xdr:from>
    <xdr:to>
      <xdr:col>22</xdr:col>
      <xdr:colOff>165100</xdr:colOff>
      <xdr:row>37</xdr:row>
      <xdr:rowOff>21361</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70444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6138</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7130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7900</xdr:rowOff>
    </xdr:from>
    <xdr:to>
      <xdr:col>18</xdr:col>
      <xdr:colOff>177800</xdr:colOff>
      <xdr:row>37</xdr:row>
      <xdr:rowOff>46609</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7132600"/>
          <a:ext cx="698500" cy="387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137389</xdr:rowOff>
    </xdr:from>
    <xdr:to>
      <xdr:col>19</xdr:col>
      <xdr:colOff>38100</xdr:colOff>
      <xdr:row>37</xdr:row>
      <xdr:rowOff>67539</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70906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52316</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7177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96889</xdr:rowOff>
    </xdr:from>
    <xdr:to>
      <xdr:col>15</xdr:col>
      <xdr:colOff>101600</xdr:colOff>
      <xdr:row>37</xdr:row>
      <xdr:rowOff>198489</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72215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183266</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7307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275730</xdr:rowOff>
    </xdr:from>
    <xdr:to>
      <xdr:col>29</xdr:col>
      <xdr:colOff>177800</xdr:colOff>
      <xdr:row>36</xdr:row>
      <xdr:rowOff>34430</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8860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120807</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731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29528</xdr:rowOff>
    </xdr:from>
    <xdr:to>
      <xdr:col>26</xdr:col>
      <xdr:colOff>101600</xdr:colOff>
      <xdr:row>36</xdr:row>
      <xdr:rowOff>131128</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9827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141305</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7516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82410</xdr:rowOff>
    </xdr:from>
    <xdr:to>
      <xdr:col>22</xdr:col>
      <xdr:colOff>165100</xdr:colOff>
      <xdr:row>37</xdr:row>
      <xdr:rowOff>12560</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70356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194187</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804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128550</xdr:rowOff>
    </xdr:from>
    <xdr:to>
      <xdr:col>19</xdr:col>
      <xdr:colOff>38100</xdr:colOff>
      <xdr:row>37</xdr:row>
      <xdr:rowOff>58700</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70818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240327</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85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167259</xdr:rowOff>
    </xdr:from>
    <xdr:to>
      <xdr:col>15</xdr:col>
      <xdr:colOff>101600</xdr:colOff>
      <xdr:row>37</xdr:row>
      <xdr:rowOff>97409</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71205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279036</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889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岩手県花巻市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89,867
89,126
908.39
63,013,238
60,608,980
1,813,817
28,877,502
49,073,612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50.6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41897</xdr:rowOff>
    </xdr:from>
    <xdr:to>
      <xdr:col>24</xdr:col>
      <xdr:colOff>62865</xdr:colOff>
      <xdr:row>39</xdr:row>
      <xdr:rowOff>96189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356847"/>
          <a:ext cx="1270" cy="1425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100016</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86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96189</xdr:rowOff>
    </xdr:from>
    <xdr:to>
      <xdr:col>24</xdr:col>
      <xdr:colOff>152400</xdr:colOff>
      <xdr:row>39</xdr:row>
      <xdr:rowOff>96189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82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160024</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132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41897</xdr:rowOff>
    </xdr:from>
    <xdr:to>
      <xdr:col>24</xdr:col>
      <xdr:colOff>152400</xdr:colOff>
      <xdr:row>31</xdr:row>
      <xdr:rowOff>41897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356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40424</xdr:rowOff>
    </xdr:from>
    <xdr:to>
      <xdr:col>24</xdr:col>
      <xdr:colOff>63500</xdr:colOff>
      <xdr:row>36</xdr:row>
      <xdr:rowOff>123431</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212624"/>
          <a:ext cx="838200" cy="83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30510</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2027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52083</xdr:rowOff>
    </xdr:from>
    <xdr:to>
      <xdr:col>24</xdr:col>
      <xdr:colOff>114300</xdr:colOff>
      <xdr:row>36</xdr:row>
      <xdr:rowOff>153683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224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123431</xdr:rowOff>
    </xdr:from>
    <xdr:to>
      <xdr:col>19</xdr:col>
      <xdr:colOff>177800</xdr:colOff>
      <xdr:row>36</xdr:row>
      <xdr:rowOff>152044</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295631"/>
          <a:ext cx="889000" cy="28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146571</xdr:rowOff>
    </xdr:from>
    <xdr:to>
      <xdr:col>20</xdr:col>
      <xdr:colOff>38100</xdr:colOff>
      <xdr:row>37</xdr:row>
      <xdr:rowOff>76721</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318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67848</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411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152044</xdr:rowOff>
    </xdr:from>
    <xdr:to>
      <xdr:col>15</xdr:col>
      <xdr:colOff>50800</xdr:colOff>
      <xdr:row>37</xdr:row>
      <xdr:rowOff>7163</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324244"/>
          <a:ext cx="889000" cy="26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166941</xdr:rowOff>
    </xdr:from>
    <xdr:to>
      <xdr:col>15</xdr:col>
      <xdr:colOff>101600</xdr:colOff>
      <xdr:row>37</xdr:row>
      <xdr:rowOff>97091</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3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88218</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431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7163</xdr:rowOff>
    </xdr:from>
    <xdr:to>
      <xdr:col>10</xdr:col>
      <xdr:colOff>114300</xdr:colOff>
      <xdr:row>37</xdr:row>
      <xdr:rowOff>28880</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350813"/>
          <a:ext cx="8890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10160</xdr:rowOff>
    </xdr:from>
    <xdr:to>
      <xdr:col>10</xdr:col>
      <xdr:colOff>165100</xdr:colOff>
      <xdr:row>37</xdr:row>
      <xdr:rowOff>111760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5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102887</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446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67335</xdr:rowOff>
    </xdr:from>
    <xdr:to>
      <xdr:col>6</xdr:col>
      <xdr:colOff>38100</xdr:colOff>
      <xdr:row>37</xdr:row>
      <xdr:rowOff>168935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410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160062</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503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161074</xdr:rowOff>
    </xdr:from>
    <xdr:to>
      <xdr:col>24</xdr:col>
      <xdr:colOff>114300</xdr:colOff>
      <xdr:row>36</xdr:row>
      <xdr:rowOff>91224</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16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12501</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013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72631</xdr:rowOff>
    </xdr:from>
    <xdr:to>
      <xdr:col>20</xdr:col>
      <xdr:colOff>38100</xdr:colOff>
      <xdr:row>37</xdr:row>
      <xdr:rowOff>2781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244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19308</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020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101244</xdr:rowOff>
    </xdr:from>
    <xdr:to>
      <xdr:col>15</xdr:col>
      <xdr:colOff>101600</xdr:colOff>
      <xdr:row>37</xdr:row>
      <xdr:rowOff>31394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273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47921</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048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127813</xdr:rowOff>
    </xdr:from>
    <xdr:to>
      <xdr:col>10</xdr:col>
      <xdr:colOff>165100</xdr:colOff>
      <xdr:row>37</xdr:row>
      <xdr:rowOff>57963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300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74490</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075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149530</xdr:rowOff>
    </xdr:from>
    <xdr:to>
      <xdr:col>6</xdr:col>
      <xdr:colOff>38100</xdr:colOff>
      <xdr:row>37</xdr:row>
      <xdr:rowOff>79680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321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96207</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096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44114</xdr:rowOff>
    </xdr:from>
    <xdr:to>
      <xdr:col>24</xdr:col>
      <xdr:colOff>62865</xdr:colOff>
      <xdr:row>59</xdr:row>
      <xdr:rowOff>67996</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616614"/>
          <a:ext cx="1270" cy="15669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71823</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187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67996</xdr:rowOff>
    </xdr:from>
    <xdr:to>
      <xdr:col>24</xdr:col>
      <xdr:colOff>152400</xdr:colOff>
      <xdr:row>59</xdr:row>
      <xdr:rowOff>67996</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183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162241</xdr:rowOff>
    </xdr:from>
    <xdr:ext cx="599010"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391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44114</xdr:rowOff>
    </xdr:from>
    <xdr:to>
      <xdr:col>24</xdr:col>
      <xdr:colOff>152400</xdr:colOff>
      <xdr:row>50</xdr:row>
      <xdr:rowOff>44114</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616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158979</xdr:rowOff>
    </xdr:from>
    <xdr:to>
      <xdr:col>24</xdr:col>
      <xdr:colOff>63500</xdr:colOff>
      <xdr:row>54</xdr:row>
      <xdr:rowOff>54204</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9245829"/>
          <a:ext cx="8382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156618</xdr:rowOff>
    </xdr:from>
    <xdr:ext cx="534377"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5863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6741</xdr:rowOff>
    </xdr:from>
    <xdr:to>
      <xdr:col>24</xdr:col>
      <xdr:colOff>114300</xdr:colOff>
      <xdr:row>56</xdr:row>
      <xdr:rowOff>108341</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607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54204</xdr:rowOff>
    </xdr:from>
    <xdr:to>
      <xdr:col>19</xdr:col>
      <xdr:colOff>177800</xdr:colOff>
      <xdr:row>55</xdr:row>
      <xdr:rowOff>7828</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9312504"/>
          <a:ext cx="889000" cy="125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61163</xdr:rowOff>
    </xdr:from>
    <xdr:to>
      <xdr:col>20</xdr:col>
      <xdr:colOff>38100</xdr:colOff>
      <xdr:row>56</xdr:row>
      <xdr:rowOff>162763</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662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153890</xdr:rowOff>
    </xdr:from>
    <xdr:ext cx="534377"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530111" y="9755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7828</xdr:rowOff>
    </xdr:from>
    <xdr:to>
      <xdr:col>15</xdr:col>
      <xdr:colOff>50800</xdr:colOff>
      <xdr:row>55</xdr:row>
      <xdr:rowOff>51384</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437578"/>
          <a:ext cx="889000" cy="43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54473</xdr:rowOff>
    </xdr:from>
    <xdr:to>
      <xdr:col>15</xdr:col>
      <xdr:colOff>101600</xdr:colOff>
      <xdr:row>56</xdr:row>
      <xdr:rowOff>156073</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655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147200</xdr:rowOff>
    </xdr:from>
    <xdr:ext cx="534377"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41111" y="9748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51384</xdr:rowOff>
    </xdr:from>
    <xdr:to>
      <xdr:col>10</xdr:col>
      <xdr:colOff>114300</xdr:colOff>
      <xdr:row>56</xdr:row>
      <xdr:rowOff>118882</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9481134"/>
          <a:ext cx="889000" cy="238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107538</xdr:rowOff>
    </xdr:from>
    <xdr:to>
      <xdr:col>10</xdr:col>
      <xdr:colOff>165100</xdr:colOff>
      <xdr:row>57</xdr:row>
      <xdr:rowOff>37688</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70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28815</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2111" y="9801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86370</xdr:rowOff>
    </xdr:from>
    <xdr:to>
      <xdr:col>6</xdr:col>
      <xdr:colOff>38100</xdr:colOff>
      <xdr:row>58</xdr:row>
      <xdr:rowOff>16520</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85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7647</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3111" y="9951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108179</xdr:rowOff>
    </xdr:from>
    <xdr:to>
      <xdr:col>24</xdr:col>
      <xdr:colOff>114300</xdr:colOff>
      <xdr:row>54</xdr:row>
      <xdr:rowOff>38329</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195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131056</xdr:rowOff>
    </xdr:from>
    <xdr:ext cx="599010"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046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3404</xdr:rowOff>
    </xdr:from>
    <xdr:to>
      <xdr:col>20</xdr:col>
      <xdr:colOff>38100</xdr:colOff>
      <xdr:row>54</xdr:row>
      <xdr:rowOff>105004</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261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52</xdr:row>
      <xdr:rowOff>121531</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497795" y="9036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128478</xdr:rowOff>
    </xdr:from>
    <xdr:to>
      <xdr:col>15</xdr:col>
      <xdr:colOff>101600</xdr:colOff>
      <xdr:row>55</xdr:row>
      <xdr:rowOff>58628</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386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75155</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08795" y="9162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584</xdr:rowOff>
    </xdr:from>
    <xdr:to>
      <xdr:col>10</xdr:col>
      <xdr:colOff>165100</xdr:colOff>
      <xdr:row>55</xdr:row>
      <xdr:rowOff>102184</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430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118711</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52111" y="9205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68082</xdr:rowOff>
    </xdr:from>
    <xdr:to>
      <xdr:col>6</xdr:col>
      <xdr:colOff>38100</xdr:colOff>
      <xdr:row>56</xdr:row>
      <xdr:rowOff>169682</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669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14759</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63111" y="9444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59820</xdr:rowOff>
    </xdr:from>
    <xdr:to>
      <xdr:col>24</xdr:col>
      <xdr:colOff>62865</xdr:colOff>
      <xdr:row>79</xdr:row>
      <xdr:rowOff>37026</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232770"/>
          <a:ext cx="1270" cy="1348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40853</xdr:rowOff>
    </xdr:from>
    <xdr:ext cx="469744"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85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37026</xdr:rowOff>
    </xdr:from>
    <xdr:to>
      <xdr:col>24</xdr:col>
      <xdr:colOff>152400</xdr:colOff>
      <xdr:row>79</xdr:row>
      <xdr:rowOff>37026</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81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6497</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2007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59820</xdr:rowOff>
    </xdr:from>
    <xdr:to>
      <xdr:col>24</xdr:col>
      <xdr:colOff>152400</xdr:colOff>
      <xdr:row>71</xdr:row>
      <xdr:rowOff>59820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232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147081</xdr:rowOff>
    </xdr:from>
    <xdr:to>
      <xdr:col>24</xdr:col>
      <xdr:colOff>63500</xdr:colOff>
      <xdr:row>77</xdr:row>
      <xdr:rowOff>39605</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177281"/>
          <a:ext cx="838200" cy="63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49333</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2509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70906</xdr:rowOff>
    </xdr:from>
    <xdr:to>
      <xdr:col>24</xdr:col>
      <xdr:colOff>114300</xdr:colOff>
      <xdr:row>78</xdr:row>
      <xdr:rowOff>1056</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272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134051</xdr:rowOff>
    </xdr:from>
    <xdr:to>
      <xdr:col>19</xdr:col>
      <xdr:colOff>177800</xdr:colOff>
      <xdr:row>77</xdr:row>
      <xdr:rowOff>39605</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3164251"/>
          <a:ext cx="889000" cy="77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115058</xdr:rowOff>
    </xdr:from>
    <xdr:to>
      <xdr:col>20</xdr:col>
      <xdr:colOff>38100</xdr:colOff>
      <xdr:row>78</xdr:row>
      <xdr:rowOff>45208</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316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36335</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409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124318</xdr:rowOff>
    </xdr:from>
    <xdr:to>
      <xdr:col>15</xdr:col>
      <xdr:colOff>50800</xdr:colOff>
      <xdr:row>76</xdr:row>
      <xdr:rowOff>134051</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3154518"/>
          <a:ext cx="889000" cy="9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97521</xdr:rowOff>
    </xdr:from>
    <xdr:to>
      <xdr:col>15</xdr:col>
      <xdr:colOff>101600</xdr:colOff>
      <xdr:row>78</xdr:row>
      <xdr:rowOff>27671</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299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18798</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391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119126</xdr:rowOff>
    </xdr:from>
    <xdr:to>
      <xdr:col>10</xdr:col>
      <xdr:colOff>114300</xdr:colOff>
      <xdr:row>76</xdr:row>
      <xdr:rowOff>124318</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1130300" y="13149326"/>
          <a:ext cx="889000" cy="5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89357</xdr:rowOff>
    </xdr:from>
    <xdr:to>
      <xdr:col>10</xdr:col>
      <xdr:colOff>165100</xdr:colOff>
      <xdr:row>78</xdr:row>
      <xdr:rowOff>19507</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291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10634</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383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130800</xdr:rowOff>
    </xdr:from>
    <xdr:to>
      <xdr:col>6</xdr:col>
      <xdr:colOff>38100</xdr:colOff>
      <xdr:row>78</xdr:row>
      <xdr:rowOff>60950</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33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52077</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42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96281</xdr:rowOff>
    </xdr:from>
    <xdr:to>
      <xdr:col>24</xdr:col>
      <xdr:colOff>114300</xdr:colOff>
      <xdr:row>77</xdr:row>
      <xdr:rowOff>26431</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126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119158</xdr:rowOff>
    </xdr:from>
    <xdr:ext cx="534377"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2977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160255</xdr:rowOff>
    </xdr:from>
    <xdr:to>
      <xdr:col>20</xdr:col>
      <xdr:colOff>38100</xdr:colOff>
      <xdr:row>77</xdr:row>
      <xdr:rowOff>90405</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190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106933</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30111" y="12965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83251</xdr:rowOff>
    </xdr:from>
    <xdr:to>
      <xdr:col>15</xdr:col>
      <xdr:colOff>101600</xdr:colOff>
      <xdr:row>77</xdr:row>
      <xdr:rowOff>13401</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113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29927</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41111" y="12888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73518</xdr:rowOff>
    </xdr:from>
    <xdr:to>
      <xdr:col>10</xdr:col>
      <xdr:colOff>165100</xdr:colOff>
      <xdr:row>77</xdr:row>
      <xdr:rowOff>3668</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103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20196</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52111" y="12878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68326</xdr:rowOff>
    </xdr:from>
    <xdr:to>
      <xdr:col>6</xdr:col>
      <xdr:colOff>38100</xdr:colOff>
      <xdr:row>76</xdr:row>
      <xdr:rowOff>169926</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098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15003</xdr:rowOff>
    </xdr:from>
    <xdr:ext cx="534377"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63111" y="12873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68461</xdr:rowOff>
    </xdr:from>
    <xdr:to>
      <xdr:col>24</xdr:col>
      <xdr:colOff>62865</xdr:colOff>
      <xdr:row>98</xdr:row>
      <xdr:rowOff>38187</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670411"/>
          <a:ext cx="1270" cy="1169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42014</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844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38187</xdr:rowOff>
    </xdr:from>
    <xdr:to>
      <xdr:col>24</xdr:col>
      <xdr:colOff>152400</xdr:colOff>
      <xdr:row>98</xdr:row>
      <xdr:rowOff>38187</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840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15138</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445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68461</xdr:rowOff>
    </xdr:from>
    <xdr:to>
      <xdr:col>24</xdr:col>
      <xdr:colOff>152400</xdr:colOff>
      <xdr:row>91</xdr:row>
      <xdr:rowOff>68461</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670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58699</xdr:rowOff>
    </xdr:from>
    <xdr:to>
      <xdr:col>24</xdr:col>
      <xdr:colOff>63500</xdr:colOff>
      <xdr:row>96</xdr:row>
      <xdr:rowOff>87281</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3797300" y="16517899"/>
          <a:ext cx="838200" cy="28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109035</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2253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86158</xdr:rowOff>
    </xdr:from>
    <xdr:to>
      <xdr:col>24</xdr:col>
      <xdr:colOff>114300</xdr:colOff>
      <xdr:row>96</xdr:row>
      <xdr:rowOff>16308</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373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58699</xdr:rowOff>
    </xdr:from>
    <xdr:to>
      <xdr:col>19</xdr:col>
      <xdr:colOff>177800</xdr:colOff>
      <xdr:row>97</xdr:row>
      <xdr:rowOff>11204</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517899"/>
          <a:ext cx="889000" cy="123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137592</xdr:rowOff>
    </xdr:from>
    <xdr:to>
      <xdr:col>20</xdr:col>
      <xdr:colOff>38100</xdr:colOff>
      <xdr:row>96</xdr:row>
      <xdr:rowOff>67742</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425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84269</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497795" y="16200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48512</xdr:rowOff>
    </xdr:from>
    <xdr:to>
      <xdr:col>15</xdr:col>
      <xdr:colOff>50800</xdr:colOff>
      <xdr:row>97</xdr:row>
      <xdr:rowOff>11204</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2019300" y="16507712"/>
          <a:ext cx="889000" cy="134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44095</xdr:rowOff>
    </xdr:from>
    <xdr:to>
      <xdr:col>15</xdr:col>
      <xdr:colOff>101600</xdr:colOff>
      <xdr:row>96</xdr:row>
      <xdr:rowOff>145695</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50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162222</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08795" y="16278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48512</xdr:rowOff>
    </xdr:from>
    <xdr:to>
      <xdr:col>10</xdr:col>
      <xdr:colOff>114300</xdr:colOff>
      <xdr:row>97</xdr:row>
      <xdr:rowOff>50904</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507712"/>
          <a:ext cx="889000" cy="173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117232</xdr:rowOff>
    </xdr:from>
    <xdr:to>
      <xdr:col>10</xdr:col>
      <xdr:colOff>165100</xdr:colOff>
      <xdr:row>96</xdr:row>
      <xdr:rowOff>47382</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40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63909</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19795" y="16180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99248</xdr:rowOff>
    </xdr:from>
    <xdr:to>
      <xdr:col>6</xdr:col>
      <xdr:colOff>38100</xdr:colOff>
      <xdr:row>97</xdr:row>
      <xdr:rowOff>29398</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558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45925</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30795" y="16333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36481</xdr:rowOff>
    </xdr:from>
    <xdr:to>
      <xdr:col>24</xdr:col>
      <xdr:colOff>114300</xdr:colOff>
      <xdr:row>96</xdr:row>
      <xdr:rowOff>138081</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495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14908</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474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7899</xdr:rowOff>
    </xdr:from>
    <xdr:to>
      <xdr:col>20</xdr:col>
      <xdr:colOff>38100</xdr:colOff>
      <xdr:row>96</xdr:row>
      <xdr:rowOff>109499</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467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100626</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497795" y="16559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131854</xdr:rowOff>
    </xdr:from>
    <xdr:to>
      <xdr:col>15</xdr:col>
      <xdr:colOff>101600</xdr:colOff>
      <xdr:row>97</xdr:row>
      <xdr:rowOff>62004</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591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53131</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1111" y="16683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169162</xdr:rowOff>
    </xdr:from>
    <xdr:to>
      <xdr:col>10</xdr:col>
      <xdr:colOff>165100</xdr:colOff>
      <xdr:row>96</xdr:row>
      <xdr:rowOff>99312</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456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90439</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19795" y="16549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104</xdr:rowOff>
    </xdr:from>
    <xdr:to>
      <xdr:col>6</xdr:col>
      <xdr:colOff>38100</xdr:colOff>
      <xdr:row>97</xdr:row>
      <xdr:rowOff>101704</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630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92831</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723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a:extLst>
            <a:ext uri="{FF2B5EF4-FFF2-40B4-BE49-F238E27FC236}">
              <a16:creationId xmlns:a16="http://schemas.microsoft.com/office/drawing/2014/main" id="{00000000-0008-0000-06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35730</xdr:rowOff>
    </xdr:from>
    <xdr:to>
      <xdr:col>54</xdr:col>
      <xdr:colOff>189865</xdr:colOff>
      <xdr:row>39</xdr:row>
      <xdr:rowOff>82006</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10475595" y="5350680"/>
          <a:ext cx="1270" cy="1417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85833</xdr:rowOff>
    </xdr:from>
    <xdr:ext cx="534377" cy="259045"/>
    <xdr:sp macro="" textlink="">
      <xdr:nvSpPr>
        <xdr:cNvPr id="290" name="補助費等最小値テキスト">
          <a:extLst>
            <a:ext uri="{FF2B5EF4-FFF2-40B4-BE49-F238E27FC236}">
              <a16:creationId xmlns:a16="http://schemas.microsoft.com/office/drawing/2014/main" id="{00000000-0008-0000-0600-000022010000}"/>
            </a:ext>
          </a:extLst>
        </xdr:cNvPr>
        <xdr:cNvSpPr txBox="1"/>
      </xdr:nvSpPr>
      <xdr:spPr>
        <a:xfrm>
          <a:off x="10528300" y="6772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82006</xdr:rowOff>
    </xdr:from>
    <xdr:to>
      <xdr:col>55</xdr:col>
      <xdr:colOff>88900</xdr:colOff>
      <xdr:row>39</xdr:row>
      <xdr:rowOff>82006</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6768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153857</xdr:rowOff>
    </xdr:from>
    <xdr:ext cx="599010" cy="259045"/>
    <xdr:sp macro="" textlink="">
      <xdr:nvSpPr>
        <xdr:cNvPr id="292" name="補助費等最大値テキスト">
          <a:extLst>
            <a:ext uri="{FF2B5EF4-FFF2-40B4-BE49-F238E27FC236}">
              <a16:creationId xmlns:a16="http://schemas.microsoft.com/office/drawing/2014/main" id="{00000000-0008-0000-0600-000024010000}"/>
            </a:ext>
          </a:extLst>
        </xdr:cNvPr>
        <xdr:cNvSpPr txBox="1"/>
      </xdr:nvSpPr>
      <xdr:spPr>
        <a:xfrm>
          <a:off x="10528300" y="5125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35730</xdr:rowOff>
    </xdr:from>
    <xdr:to>
      <xdr:col>55</xdr:col>
      <xdr:colOff>88900</xdr:colOff>
      <xdr:row>31</xdr:row>
      <xdr:rowOff>35730</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5350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63587</xdr:rowOff>
    </xdr:from>
    <xdr:to>
      <xdr:col>55</xdr:col>
      <xdr:colOff>0</xdr:colOff>
      <xdr:row>34</xdr:row>
      <xdr:rowOff>66722</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9639300" y="5892887"/>
          <a:ext cx="838200" cy="3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157885</xdr:rowOff>
    </xdr:from>
    <xdr:ext cx="534377" cy="259045"/>
    <xdr:sp macro="" textlink="">
      <xdr:nvSpPr>
        <xdr:cNvPr id="295" name="補助費等平均値テキスト">
          <a:extLst>
            <a:ext uri="{FF2B5EF4-FFF2-40B4-BE49-F238E27FC236}">
              <a16:creationId xmlns:a16="http://schemas.microsoft.com/office/drawing/2014/main" id="{00000000-0008-0000-0600-000027010000}"/>
            </a:ext>
          </a:extLst>
        </xdr:cNvPr>
        <xdr:cNvSpPr txBox="1"/>
      </xdr:nvSpPr>
      <xdr:spPr>
        <a:xfrm>
          <a:off x="10528300" y="61586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8008</xdr:rowOff>
    </xdr:from>
    <xdr:to>
      <xdr:col>55</xdr:col>
      <xdr:colOff>50800</xdr:colOff>
      <xdr:row>36</xdr:row>
      <xdr:rowOff>109608</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10426700" y="6180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63587</xdr:rowOff>
    </xdr:from>
    <xdr:to>
      <xdr:col>50</xdr:col>
      <xdr:colOff>114300</xdr:colOff>
      <xdr:row>35</xdr:row>
      <xdr:rowOff>17486</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8750300" y="5892887"/>
          <a:ext cx="889000" cy="125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4731</xdr:rowOff>
    </xdr:from>
    <xdr:to>
      <xdr:col>50</xdr:col>
      <xdr:colOff>165100</xdr:colOff>
      <xdr:row>36</xdr:row>
      <xdr:rowOff>106331</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9588500" y="6176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97458</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372111" y="6269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17486</xdr:rowOff>
    </xdr:from>
    <xdr:to>
      <xdr:col>45</xdr:col>
      <xdr:colOff>177800</xdr:colOff>
      <xdr:row>35</xdr:row>
      <xdr:rowOff>145524</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7861300" y="6018236"/>
          <a:ext cx="889000" cy="128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9206</xdr:rowOff>
    </xdr:from>
    <xdr:to>
      <xdr:col>46</xdr:col>
      <xdr:colOff>38100</xdr:colOff>
      <xdr:row>36</xdr:row>
      <xdr:rowOff>110806</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8699500" y="6181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101933</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483111" y="6274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11107</xdr:rowOff>
    </xdr:from>
    <xdr:to>
      <xdr:col>41</xdr:col>
      <xdr:colOff>50800</xdr:colOff>
      <xdr:row>35</xdr:row>
      <xdr:rowOff>145524</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a:off x="6972300" y="5154607"/>
          <a:ext cx="889000" cy="991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42483</xdr:rowOff>
    </xdr:from>
    <xdr:to>
      <xdr:col>41</xdr:col>
      <xdr:colOff>101600</xdr:colOff>
      <xdr:row>36</xdr:row>
      <xdr:rowOff>144083</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7810500" y="6214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135210</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594111" y="6307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17152</xdr:rowOff>
    </xdr:from>
    <xdr:to>
      <xdr:col>36</xdr:col>
      <xdr:colOff>165100</xdr:colOff>
      <xdr:row>30</xdr:row>
      <xdr:rowOff>118752</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6921500" y="5160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30</xdr:row>
      <xdr:rowOff>109879</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672795" y="5253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15922</xdr:rowOff>
    </xdr:from>
    <xdr:to>
      <xdr:col>55</xdr:col>
      <xdr:colOff>50800</xdr:colOff>
      <xdr:row>34</xdr:row>
      <xdr:rowOff>117522</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10426700" y="5845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38799</xdr:rowOff>
    </xdr:from>
    <xdr:ext cx="599010" cy="259045"/>
    <xdr:sp macro="" textlink="">
      <xdr:nvSpPr>
        <xdr:cNvPr id="314" name="補助費等該当値テキスト">
          <a:extLst>
            <a:ext uri="{FF2B5EF4-FFF2-40B4-BE49-F238E27FC236}">
              <a16:creationId xmlns:a16="http://schemas.microsoft.com/office/drawing/2014/main" id="{00000000-0008-0000-0600-00003A010000}"/>
            </a:ext>
          </a:extLst>
        </xdr:cNvPr>
        <xdr:cNvSpPr txBox="1"/>
      </xdr:nvSpPr>
      <xdr:spPr>
        <a:xfrm>
          <a:off x="10528300" y="5696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12787</xdr:rowOff>
    </xdr:from>
    <xdr:to>
      <xdr:col>50</xdr:col>
      <xdr:colOff>165100</xdr:colOff>
      <xdr:row>34</xdr:row>
      <xdr:rowOff>114387</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9588500" y="5842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32</xdr:row>
      <xdr:rowOff>130914</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9339795" y="5617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138136</xdr:rowOff>
    </xdr:from>
    <xdr:to>
      <xdr:col>46</xdr:col>
      <xdr:colOff>38100</xdr:colOff>
      <xdr:row>35</xdr:row>
      <xdr:rowOff>68286</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8699500" y="5967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84813</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8450795" y="5742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94724</xdr:rowOff>
    </xdr:from>
    <xdr:to>
      <xdr:col>41</xdr:col>
      <xdr:colOff>101600</xdr:colOff>
      <xdr:row>36</xdr:row>
      <xdr:rowOff>24874</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7810500" y="6095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41401</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7594111" y="5870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29</xdr:row>
      <xdr:rowOff>131757</xdr:rowOff>
    </xdr:from>
    <xdr:to>
      <xdr:col>36</xdr:col>
      <xdr:colOff>165100</xdr:colOff>
      <xdr:row>30</xdr:row>
      <xdr:rowOff>61907</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6921500" y="5103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28</xdr:row>
      <xdr:rowOff>78434</xdr:rowOff>
    </xdr:from>
    <xdr:ext cx="599010"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672795" y="4879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a:extLst>
            <a:ext uri="{FF2B5EF4-FFF2-40B4-BE49-F238E27FC236}">
              <a16:creationId xmlns:a16="http://schemas.microsoft.com/office/drawing/2014/main" id="{00000000-0008-0000-06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103337</xdr:rowOff>
    </xdr:from>
    <xdr:to>
      <xdr:col>54</xdr:col>
      <xdr:colOff>189865</xdr:colOff>
      <xdr:row>58</xdr:row>
      <xdr:rowOff>46660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10475595" y="8847287"/>
          <a:ext cx="1270" cy="11434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50487</xdr:rowOff>
    </xdr:from>
    <xdr:ext cx="534377" cy="259045"/>
    <xdr:sp macro="" textlink="">
      <xdr:nvSpPr>
        <xdr:cNvPr id="347" name="普通建設事業費最小値テキスト">
          <a:extLst>
            <a:ext uri="{FF2B5EF4-FFF2-40B4-BE49-F238E27FC236}">
              <a16:creationId xmlns:a16="http://schemas.microsoft.com/office/drawing/2014/main" id="{00000000-0008-0000-0600-00005B010000}"/>
            </a:ext>
          </a:extLst>
        </xdr:cNvPr>
        <xdr:cNvSpPr txBox="1"/>
      </xdr:nvSpPr>
      <xdr:spPr>
        <a:xfrm>
          <a:off x="10528300" y="9994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46660</xdr:rowOff>
    </xdr:from>
    <xdr:to>
      <xdr:col>55</xdr:col>
      <xdr:colOff>88900</xdr:colOff>
      <xdr:row>58</xdr:row>
      <xdr:rowOff>46660</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9990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50014</xdr:rowOff>
    </xdr:from>
    <xdr:ext cx="599010" cy="259045"/>
    <xdr:sp macro="" textlink="">
      <xdr:nvSpPr>
        <xdr:cNvPr id="349" name="普通建設事業費最大値テキスト">
          <a:extLst>
            <a:ext uri="{FF2B5EF4-FFF2-40B4-BE49-F238E27FC236}">
              <a16:creationId xmlns:a16="http://schemas.microsoft.com/office/drawing/2014/main" id="{00000000-0008-0000-0600-00005D010000}"/>
            </a:ext>
          </a:extLst>
        </xdr:cNvPr>
        <xdr:cNvSpPr txBox="1"/>
      </xdr:nvSpPr>
      <xdr:spPr>
        <a:xfrm>
          <a:off x="10528300" y="8622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103337</xdr:rowOff>
    </xdr:from>
    <xdr:to>
      <xdr:col>55</xdr:col>
      <xdr:colOff>88900</xdr:colOff>
      <xdr:row>51</xdr:row>
      <xdr:rowOff>103337</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8847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46362</xdr:rowOff>
    </xdr:from>
    <xdr:to>
      <xdr:col>55</xdr:col>
      <xdr:colOff>0</xdr:colOff>
      <xdr:row>56</xdr:row>
      <xdr:rowOff>72812</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9639300" y="9647562"/>
          <a:ext cx="838200" cy="26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93946</xdr:rowOff>
    </xdr:from>
    <xdr:ext cx="534377" cy="259045"/>
    <xdr:sp macro="" textlink="">
      <xdr:nvSpPr>
        <xdr:cNvPr id="352" name="普通建設事業費平均値テキスト">
          <a:extLst>
            <a:ext uri="{FF2B5EF4-FFF2-40B4-BE49-F238E27FC236}">
              <a16:creationId xmlns:a16="http://schemas.microsoft.com/office/drawing/2014/main" id="{00000000-0008-0000-0600-000060010000}"/>
            </a:ext>
          </a:extLst>
        </xdr:cNvPr>
        <xdr:cNvSpPr txBox="1"/>
      </xdr:nvSpPr>
      <xdr:spPr>
        <a:xfrm>
          <a:off x="10528300" y="93522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71069</xdr:rowOff>
    </xdr:from>
    <xdr:to>
      <xdr:col>55</xdr:col>
      <xdr:colOff>50800</xdr:colOff>
      <xdr:row>56</xdr:row>
      <xdr:rowOff>1219</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10426700" y="9500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46362</xdr:rowOff>
    </xdr:from>
    <xdr:to>
      <xdr:col>50</xdr:col>
      <xdr:colOff>114300</xdr:colOff>
      <xdr:row>56</xdr:row>
      <xdr:rowOff>137231</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8750300" y="9647562"/>
          <a:ext cx="889000" cy="90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63594</xdr:rowOff>
    </xdr:from>
    <xdr:to>
      <xdr:col>50</xdr:col>
      <xdr:colOff>165100</xdr:colOff>
      <xdr:row>55</xdr:row>
      <xdr:rowOff>165194</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9588500" y="9493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10271</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372111" y="9268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98027</xdr:rowOff>
    </xdr:from>
    <xdr:to>
      <xdr:col>45</xdr:col>
      <xdr:colOff>177800</xdr:colOff>
      <xdr:row>56</xdr:row>
      <xdr:rowOff>137231</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7861300" y="9699227"/>
          <a:ext cx="889000" cy="39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132280</xdr:rowOff>
    </xdr:from>
    <xdr:to>
      <xdr:col>46</xdr:col>
      <xdr:colOff>38100</xdr:colOff>
      <xdr:row>56</xdr:row>
      <xdr:rowOff>62430</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8699500" y="956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78957</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483111" y="9337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37173</xdr:rowOff>
    </xdr:from>
    <xdr:to>
      <xdr:col>41</xdr:col>
      <xdr:colOff>50800</xdr:colOff>
      <xdr:row>56</xdr:row>
      <xdr:rowOff>98027</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6972300" y="9638373"/>
          <a:ext cx="889000" cy="60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131793</xdr:rowOff>
    </xdr:from>
    <xdr:to>
      <xdr:col>41</xdr:col>
      <xdr:colOff>101600</xdr:colOff>
      <xdr:row>56</xdr:row>
      <xdr:rowOff>61943</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7810500" y="9561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78470</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594111" y="9336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143543</xdr:rowOff>
    </xdr:from>
    <xdr:to>
      <xdr:col>36</xdr:col>
      <xdr:colOff>165100</xdr:colOff>
      <xdr:row>56</xdr:row>
      <xdr:rowOff>73693</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6921500" y="957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90220</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05111" y="9348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22012</xdr:rowOff>
    </xdr:from>
    <xdr:to>
      <xdr:col>55</xdr:col>
      <xdr:colOff>50800</xdr:colOff>
      <xdr:row>56</xdr:row>
      <xdr:rowOff>123612</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10426700" y="9623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439</xdr:rowOff>
    </xdr:from>
    <xdr:ext cx="534377" cy="259045"/>
    <xdr:sp macro="" textlink="">
      <xdr:nvSpPr>
        <xdr:cNvPr id="371" name="普通建設事業費該当値テキスト">
          <a:extLst>
            <a:ext uri="{FF2B5EF4-FFF2-40B4-BE49-F238E27FC236}">
              <a16:creationId xmlns:a16="http://schemas.microsoft.com/office/drawing/2014/main" id="{00000000-0008-0000-0600-000073010000}"/>
            </a:ext>
          </a:extLst>
        </xdr:cNvPr>
        <xdr:cNvSpPr txBox="1"/>
      </xdr:nvSpPr>
      <xdr:spPr>
        <a:xfrm>
          <a:off x="10528300" y="9601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167012</xdr:rowOff>
    </xdr:from>
    <xdr:to>
      <xdr:col>50</xdr:col>
      <xdr:colOff>165100</xdr:colOff>
      <xdr:row>56</xdr:row>
      <xdr:rowOff>97162</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9588500" y="9596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88289</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372111" y="9689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86431</xdr:rowOff>
    </xdr:from>
    <xdr:to>
      <xdr:col>46</xdr:col>
      <xdr:colOff>38100</xdr:colOff>
      <xdr:row>57</xdr:row>
      <xdr:rowOff>16581</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8699500" y="9687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7708</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8483111" y="9780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47227</xdr:rowOff>
    </xdr:from>
    <xdr:to>
      <xdr:col>41</xdr:col>
      <xdr:colOff>101600</xdr:colOff>
      <xdr:row>56</xdr:row>
      <xdr:rowOff>148827</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7810500" y="9648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139954</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7594111" y="9741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157823</xdr:rowOff>
    </xdr:from>
    <xdr:to>
      <xdr:col>36</xdr:col>
      <xdr:colOff>165100</xdr:colOff>
      <xdr:row>56</xdr:row>
      <xdr:rowOff>87973</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6921500" y="9587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79100</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705111" y="9680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13147</xdr:rowOff>
    </xdr:from>
    <xdr:to>
      <xdr:col>54</xdr:col>
      <xdr:colOff>189865</xdr:colOff>
      <xdr:row>78</xdr:row>
      <xdr:rowOff>139700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186097"/>
          <a:ext cx="1270" cy="1326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131274</xdr:rowOff>
    </xdr:from>
    <xdr:ext cx="534377"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1961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13147</xdr:rowOff>
    </xdr:from>
    <xdr:to>
      <xdr:col>55</xdr:col>
      <xdr:colOff>88900</xdr:colOff>
      <xdr:row>71</xdr:row>
      <xdr:rowOff>13147</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186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84265</xdr:rowOff>
    </xdr:from>
    <xdr:to>
      <xdr:col>55</xdr:col>
      <xdr:colOff>0</xdr:colOff>
      <xdr:row>78</xdr:row>
      <xdr:rowOff>131745</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9639300" y="13457365"/>
          <a:ext cx="838200" cy="47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143781</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0025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120904</xdr:rowOff>
    </xdr:from>
    <xdr:to>
      <xdr:col>55</xdr:col>
      <xdr:colOff>50800</xdr:colOff>
      <xdr:row>77</xdr:row>
      <xdr:rowOff>51054</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15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84265</xdr:rowOff>
    </xdr:from>
    <xdr:to>
      <xdr:col>50</xdr:col>
      <xdr:colOff>114300</xdr:colOff>
      <xdr:row>78</xdr:row>
      <xdr:rowOff>118760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8750300" y="13457365"/>
          <a:ext cx="889000" cy="34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76716</xdr:rowOff>
    </xdr:from>
    <xdr:to>
      <xdr:col>50</xdr:col>
      <xdr:colOff>165100</xdr:colOff>
      <xdr:row>77</xdr:row>
      <xdr:rowOff>6866</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106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23392</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2882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55415</xdr:rowOff>
    </xdr:from>
    <xdr:to>
      <xdr:col>45</xdr:col>
      <xdr:colOff>177800</xdr:colOff>
      <xdr:row>78</xdr:row>
      <xdr:rowOff>118760</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7861300" y="13428515"/>
          <a:ext cx="889000" cy="63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51386</xdr:rowOff>
    </xdr:from>
    <xdr:to>
      <xdr:col>46</xdr:col>
      <xdr:colOff>38100</xdr:colOff>
      <xdr:row>76</xdr:row>
      <xdr:rowOff>152986</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08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169514</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2856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147837</xdr:rowOff>
    </xdr:from>
    <xdr:to>
      <xdr:col>41</xdr:col>
      <xdr:colOff>50800</xdr:colOff>
      <xdr:row>78</xdr:row>
      <xdr:rowOff>55415</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6972300" y="13349487"/>
          <a:ext cx="889000" cy="79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52805</xdr:rowOff>
    </xdr:from>
    <xdr:to>
      <xdr:col>41</xdr:col>
      <xdr:colOff>101600</xdr:colOff>
      <xdr:row>76</xdr:row>
      <xdr:rowOff>154405</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08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170931</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2858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19200</xdr:rowOff>
    </xdr:from>
    <xdr:to>
      <xdr:col>36</xdr:col>
      <xdr:colOff>165100</xdr:colOff>
      <xdr:row>76</xdr:row>
      <xdr:rowOff>120800</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04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137327</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2824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80945</xdr:rowOff>
    </xdr:from>
    <xdr:to>
      <xdr:col>55</xdr:col>
      <xdr:colOff>50800</xdr:colOff>
      <xdr:row>79</xdr:row>
      <xdr:rowOff>11095</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45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167322</xdr:rowOff>
    </xdr:from>
    <xdr:ext cx="378565"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33689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33465</xdr:rowOff>
    </xdr:from>
    <xdr:to>
      <xdr:col>50</xdr:col>
      <xdr:colOff>165100</xdr:colOff>
      <xdr:row>78</xdr:row>
      <xdr:rowOff>135065</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406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126192</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404428" y="13499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67960</xdr:rowOff>
    </xdr:from>
    <xdr:to>
      <xdr:col>46</xdr:col>
      <xdr:colOff>38100</xdr:colOff>
      <xdr:row>78</xdr:row>
      <xdr:rowOff>169560</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441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78</xdr:row>
      <xdr:rowOff>160687</xdr:rowOff>
    </xdr:from>
    <xdr:ext cx="378565"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561017" y="135337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4615</xdr:rowOff>
    </xdr:from>
    <xdr:to>
      <xdr:col>41</xdr:col>
      <xdr:colOff>101600</xdr:colOff>
      <xdr:row>78</xdr:row>
      <xdr:rowOff>106215</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377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97342</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626428" y="13470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97037</xdr:rowOff>
    </xdr:from>
    <xdr:to>
      <xdr:col>36</xdr:col>
      <xdr:colOff>165100</xdr:colOff>
      <xdr:row>78</xdr:row>
      <xdr:rowOff>27187</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298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18314</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37428" y="13391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a:extLst>
            <a:ext uri="{FF2B5EF4-FFF2-40B4-BE49-F238E27FC236}">
              <a16:creationId xmlns:a16="http://schemas.microsoft.com/office/drawing/2014/main" id="{00000000-0008-0000-06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712</xdr:rowOff>
    </xdr:from>
    <xdr:to>
      <xdr:col>54</xdr:col>
      <xdr:colOff>189865</xdr:colOff>
      <xdr:row>98</xdr:row>
      <xdr:rowOff>103232</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10475595" y="15431212"/>
          <a:ext cx="1270" cy="1474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107059</xdr:rowOff>
    </xdr:from>
    <xdr:ext cx="534377" cy="259045"/>
    <xdr:sp macro="" textlink="">
      <xdr:nvSpPr>
        <xdr:cNvPr id="461" name="普通建設事業費 （ うち更新整備　）最小値テキスト">
          <a:extLst>
            <a:ext uri="{FF2B5EF4-FFF2-40B4-BE49-F238E27FC236}">
              <a16:creationId xmlns:a16="http://schemas.microsoft.com/office/drawing/2014/main" id="{00000000-0008-0000-0600-0000CD010000}"/>
            </a:ext>
          </a:extLst>
        </xdr:cNvPr>
        <xdr:cNvSpPr txBox="1"/>
      </xdr:nvSpPr>
      <xdr:spPr>
        <a:xfrm>
          <a:off x="10528300" y="16909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103232</xdr:rowOff>
    </xdr:from>
    <xdr:to>
      <xdr:col>55</xdr:col>
      <xdr:colOff>88900</xdr:colOff>
      <xdr:row>98</xdr:row>
      <xdr:rowOff>103232</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6905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118839</xdr:rowOff>
    </xdr:from>
    <xdr:ext cx="599010" cy="259045"/>
    <xdr:sp macro="" textlink="">
      <xdr:nvSpPr>
        <xdr:cNvPr id="463" name="普通建設事業費 （ うち更新整備　）最大値テキスト">
          <a:extLst>
            <a:ext uri="{FF2B5EF4-FFF2-40B4-BE49-F238E27FC236}">
              <a16:creationId xmlns:a16="http://schemas.microsoft.com/office/drawing/2014/main" id="{00000000-0008-0000-0600-0000CF010000}"/>
            </a:ext>
          </a:extLst>
        </xdr:cNvPr>
        <xdr:cNvSpPr txBox="1"/>
      </xdr:nvSpPr>
      <xdr:spPr>
        <a:xfrm>
          <a:off x="10528300" y="15206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712</xdr:rowOff>
    </xdr:from>
    <xdr:to>
      <xdr:col>55</xdr:col>
      <xdr:colOff>88900</xdr:colOff>
      <xdr:row>90</xdr:row>
      <xdr:rowOff>712</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5431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13241</xdr:rowOff>
    </xdr:from>
    <xdr:to>
      <xdr:col>55</xdr:col>
      <xdr:colOff>0</xdr:colOff>
      <xdr:row>96</xdr:row>
      <xdr:rowOff>43154</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9639300" y="16472441"/>
          <a:ext cx="838200" cy="29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139870</xdr:rowOff>
    </xdr:from>
    <xdr:ext cx="534377" cy="259045"/>
    <xdr:sp macro="" textlink="">
      <xdr:nvSpPr>
        <xdr:cNvPr id="466" name="普通建設事業費 （ うち更新整備　）平均値テキスト">
          <a:extLst>
            <a:ext uri="{FF2B5EF4-FFF2-40B4-BE49-F238E27FC236}">
              <a16:creationId xmlns:a16="http://schemas.microsoft.com/office/drawing/2014/main" id="{00000000-0008-0000-0600-0000D2010000}"/>
            </a:ext>
          </a:extLst>
        </xdr:cNvPr>
        <xdr:cNvSpPr txBox="1"/>
      </xdr:nvSpPr>
      <xdr:spPr>
        <a:xfrm>
          <a:off x="10528300" y="164276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161443</xdr:rowOff>
    </xdr:from>
    <xdr:to>
      <xdr:col>55</xdr:col>
      <xdr:colOff>50800</xdr:colOff>
      <xdr:row>96</xdr:row>
      <xdr:rowOff>91593</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10426700" y="16449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43154</xdr:rowOff>
    </xdr:from>
    <xdr:to>
      <xdr:col>50</xdr:col>
      <xdr:colOff>114300</xdr:colOff>
      <xdr:row>96</xdr:row>
      <xdr:rowOff>76922</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8750300" y="16502354"/>
          <a:ext cx="889000" cy="33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170107</xdr:rowOff>
    </xdr:from>
    <xdr:to>
      <xdr:col>50</xdr:col>
      <xdr:colOff>165100</xdr:colOff>
      <xdr:row>96</xdr:row>
      <xdr:rowOff>100257</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9588500" y="1645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91384</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372111" y="16550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76922</xdr:rowOff>
    </xdr:from>
    <xdr:to>
      <xdr:col>45</xdr:col>
      <xdr:colOff>177800</xdr:colOff>
      <xdr:row>96</xdr:row>
      <xdr:rowOff>132221</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7861300" y="16536122"/>
          <a:ext cx="889000" cy="55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109975</xdr:rowOff>
    </xdr:from>
    <xdr:to>
      <xdr:col>46</xdr:col>
      <xdr:colOff>38100</xdr:colOff>
      <xdr:row>97</xdr:row>
      <xdr:rowOff>40125</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8699500" y="1656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31252</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483111" y="16661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58896</xdr:rowOff>
    </xdr:from>
    <xdr:to>
      <xdr:col>41</xdr:col>
      <xdr:colOff>50800</xdr:colOff>
      <xdr:row>96</xdr:row>
      <xdr:rowOff>132221</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a:off x="6972300" y="16518096"/>
          <a:ext cx="889000" cy="73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96628</xdr:rowOff>
    </xdr:from>
    <xdr:to>
      <xdr:col>41</xdr:col>
      <xdr:colOff>101600</xdr:colOff>
      <xdr:row>97</xdr:row>
      <xdr:rowOff>26778</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7810500" y="16555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17905</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594111" y="16648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118804</xdr:rowOff>
    </xdr:from>
    <xdr:to>
      <xdr:col>36</xdr:col>
      <xdr:colOff>165100</xdr:colOff>
      <xdr:row>97</xdr:row>
      <xdr:rowOff>48954</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6921500" y="16578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40081</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05111" y="16670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133891</xdr:rowOff>
    </xdr:from>
    <xdr:to>
      <xdr:col>55</xdr:col>
      <xdr:colOff>50800</xdr:colOff>
      <xdr:row>96</xdr:row>
      <xdr:rowOff>64041</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10426700" y="16421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156768</xdr:rowOff>
    </xdr:from>
    <xdr:ext cx="534377" cy="259045"/>
    <xdr:sp macro="" textlink="">
      <xdr:nvSpPr>
        <xdr:cNvPr id="485" name="普通建設事業費 （ うち更新整備　）該当値テキスト">
          <a:extLst>
            <a:ext uri="{FF2B5EF4-FFF2-40B4-BE49-F238E27FC236}">
              <a16:creationId xmlns:a16="http://schemas.microsoft.com/office/drawing/2014/main" id="{00000000-0008-0000-0600-0000E5010000}"/>
            </a:ext>
          </a:extLst>
        </xdr:cNvPr>
        <xdr:cNvSpPr txBox="1"/>
      </xdr:nvSpPr>
      <xdr:spPr>
        <a:xfrm>
          <a:off x="10528300" y="16273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163804</xdr:rowOff>
    </xdr:from>
    <xdr:to>
      <xdr:col>50</xdr:col>
      <xdr:colOff>165100</xdr:colOff>
      <xdr:row>96</xdr:row>
      <xdr:rowOff>93954</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9588500" y="16451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110481</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9372111" y="16226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26122</xdr:rowOff>
    </xdr:from>
    <xdr:to>
      <xdr:col>46</xdr:col>
      <xdr:colOff>38100</xdr:colOff>
      <xdr:row>96</xdr:row>
      <xdr:rowOff>127722</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8699500" y="16485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144249</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8483111" y="16260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81421</xdr:rowOff>
    </xdr:from>
    <xdr:to>
      <xdr:col>41</xdr:col>
      <xdr:colOff>101600</xdr:colOff>
      <xdr:row>97</xdr:row>
      <xdr:rowOff>11571</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7810500" y="16540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28098</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7594111" y="16315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8096</xdr:rowOff>
    </xdr:from>
    <xdr:to>
      <xdr:col>36</xdr:col>
      <xdr:colOff>165100</xdr:colOff>
      <xdr:row>96</xdr:row>
      <xdr:rowOff>109696</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6921500" y="16467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126223</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6705111" y="16242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災害復旧事業費グラフ枠">
          <a:extLst>
            <a:ext uri="{FF2B5EF4-FFF2-40B4-BE49-F238E27FC236}">
              <a16:creationId xmlns:a16="http://schemas.microsoft.com/office/drawing/2014/main" id="{00000000-0008-0000-06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136794</xdr:rowOff>
    </xdr:from>
    <xdr:to>
      <xdr:col>85</xdr:col>
      <xdr:colOff>126364</xdr:colOff>
      <xdr:row>39</xdr:row>
      <xdr:rowOff>98878</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6317595" y="5280294"/>
          <a:ext cx="1269" cy="15051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0" name="災害復旧事業費最小値テキスト">
          <a:extLst>
            <a:ext uri="{FF2B5EF4-FFF2-40B4-BE49-F238E27FC236}">
              <a16:creationId xmlns:a16="http://schemas.microsoft.com/office/drawing/2014/main" id="{00000000-0008-0000-0600-000008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83471</xdr:rowOff>
    </xdr:from>
    <xdr:ext cx="534377" cy="259045"/>
    <xdr:sp macro="" textlink="">
      <xdr:nvSpPr>
        <xdr:cNvPr id="522" name="災害復旧事業費最大値テキスト">
          <a:extLst>
            <a:ext uri="{FF2B5EF4-FFF2-40B4-BE49-F238E27FC236}">
              <a16:creationId xmlns:a16="http://schemas.microsoft.com/office/drawing/2014/main" id="{00000000-0008-0000-0600-00000A020000}"/>
            </a:ext>
          </a:extLst>
        </xdr:cNvPr>
        <xdr:cNvSpPr txBox="1"/>
      </xdr:nvSpPr>
      <xdr:spPr>
        <a:xfrm>
          <a:off x="16370300" y="5055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136794</xdr:rowOff>
    </xdr:from>
    <xdr:to>
      <xdr:col>86</xdr:col>
      <xdr:colOff>25400</xdr:colOff>
      <xdr:row>30</xdr:row>
      <xdr:rowOff>136794</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5280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42300</xdr:rowOff>
    </xdr:from>
    <xdr:to>
      <xdr:col>85</xdr:col>
      <xdr:colOff>127000</xdr:colOff>
      <xdr:row>39</xdr:row>
      <xdr:rowOff>83742</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5481300" y="6728850"/>
          <a:ext cx="838200" cy="41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133576</xdr:rowOff>
    </xdr:from>
    <xdr:ext cx="469744" cy="259045"/>
    <xdr:sp macro="" textlink="">
      <xdr:nvSpPr>
        <xdr:cNvPr id="525" name="災害復旧事業費平均値テキスト">
          <a:extLst>
            <a:ext uri="{FF2B5EF4-FFF2-40B4-BE49-F238E27FC236}">
              <a16:creationId xmlns:a16="http://schemas.microsoft.com/office/drawing/2014/main" id="{00000000-0008-0000-0600-00000D020000}"/>
            </a:ext>
          </a:extLst>
        </xdr:cNvPr>
        <xdr:cNvSpPr txBox="1"/>
      </xdr:nvSpPr>
      <xdr:spPr>
        <a:xfrm>
          <a:off x="16370300" y="64772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110699</xdr:rowOff>
    </xdr:from>
    <xdr:to>
      <xdr:col>85</xdr:col>
      <xdr:colOff>177800</xdr:colOff>
      <xdr:row>39</xdr:row>
      <xdr:rowOff>40849</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6268700" y="6625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68246</xdr:rowOff>
    </xdr:from>
    <xdr:to>
      <xdr:col>81</xdr:col>
      <xdr:colOff>50800</xdr:colOff>
      <xdr:row>39</xdr:row>
      <xdr:rowOff>83742</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4592300" y="6754796"/>
          <a:ext cx="889000" cy="15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125688</xdr:rowOff>
    </xdr:from>
    <xdr:to>
      <xdr:col>81</xdr:col>
      <xdr:colOff>101600</xdr:colOff>
      <xdr:row>39</xdr:row>
      <xdr:rowOff>55838</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5430500" y="6640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72365</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46428" y="6416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68246</xdr:rowOff>
    </xdr:from>
    <xdr:to>
      <xdr:col>76</xdr:col>
      <xdr:colOff>114300</xdr:colOff>
      <xdr:row>39</xdr:row>
      <xdr:rowOff>95596</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flipV="1">
          <a:off x="13703300" y="6754796"/>
          <a:ext cx="889000" cy="27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101914</xdr:rowOff>
    </xdr:from>
    <xdr:to>
      <xdr:col>76</xdr:col>
      <xdr:colOff>165100</xdr:colOff>
      <xdr:row>39</xdr:row>
      <xdr:rowOff>32064</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4541500" y="6617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48591</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357428" y="6392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89735</xdr:rowOff>
    </xdr:from>
    <xdr:to>
      <xdr:col>71</xdr:col>
      <xdr:colOff>177800</xdr:colOff>
      <xdr:row>39</xdr:row>
      <xdr:rowOff>95596</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a:off x="12814300" y="6776285"/>
          <a:ext cx="889000" cy="5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56749</xdr:rowOff>
    </xdr:from>
    <xdr:to>
      <xdr:col>72</xdr:col>
      <xdr:colOff>38100</xdr:colOff>
      <xdr:row>38</xdr:row>
      <xdr:rowOff>158349</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3652500" y="6571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3426</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468428" y="6347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92313</xdr:rowOff>
    </xdr:from>
    <xdr:to>
      <xdr:col>67</xdr:col>
      <xdr:colOff>101600</xdr:colOff>
      <xdr:row>39</xdr:row>
      <xdr:rowOff>22463</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2763500" y="6607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38990</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579428" y="6382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162950</xdr:rowOff>
    </xdr:from>
    <xdr:to>
      <xdr:col>85</xdr:col>
      <xdr:colOff>177800</xdr:colOff>
      <xdr:row>39</xdr:row>
      <xdr:rowOff>93100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6268700" y="6678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89126</xdr:rowOff>
    </xdr:from>
    <xdr:ext cx="469744" cy="259045"/>
    <xdr:sp macro="" textlink="">
      <xdr:nvSpPr>
        <xdr:cNvPr id="544" name="災害復旧事業費該当値テキスト">
          <a:extLst>
            <a:ext uri="{FF2B5EF4-FFF2-40B4-BE49-F238E27FC236}">
              <a16:creationId xmlns:a16="http://schemas.microsoft.com/office/drawing/2014/main" id="{00000000-0008-0000-0600-000020020000}"/>
            </a:ext>
          </a:extLst>
        </xdr:cNvPr>
        <xdr:cNvSpPr txBox="1"/>
      </xdr:nvSpPr>
      <xdr:spPr>
        <a:xfrm>
          <a:off x="16370300" y="6604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32942</xdr:rowOff>
    </xdr:from>
    <xdr:to>
      <xdr:col>81</xdr:col>
      <xdr:colOff>101600</xdr:colOff>
      <xdr:row>39</xdr:row>
      <xdr:rowOff>134542</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5430500" y="6719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125669</xdr:rowOff>
    </xdr:from>
    <xdr:ext cx="378565"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5292017" y="68122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17446</xdr:rowOff>
    </xdr:from>
    <xdr:to>
      <xdr:col>76</xdr:col>
      <xdr:colOff>165100</xdr:colOff>
      <xdr:row>39</xdr:row>
      <xdr:rowOff>119046</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4541500" y="6703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110173</xdr:rowOff>
    </xdr:from>
    <xdr:ext cx="469744"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4357428" y="6796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44796</xdr:rowOff>
    </xdr:from>
    <xdr:to>
      <xdr:col>72</xdr:col>
      <xdr:colOff>38100</xdr:colOff>
      <xdr:row>39</xdr:row>
      <xdr:rowOff>146396</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3652500" y="6731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137523</xdr:rowOff>
    </xdr:from>
    <xdr:ext cx="378565"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3514017" y="68240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38935</xdr:rowOff>
    </xdr:from>
    <xdr:to>
      <xdr:col>67</xdr:col>
      <xdr:colOff>101600</xdr:colOff>
      <xdr:row>39</xdr:row>
      <xdr:rowOff>140535</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2763500" y="6725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131662</xdr:rowOff>
    </xdr:from>
    <xdr:ext cx="378565"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625017" y="68182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a:extLst>
            <a:ext uri="{FF2B5EF4-FFF2-40B4-BE49-F238E27FC236}">
              <a16:creationId xmlns:a16="http://schemas.microsoft.com/office/drawing/2014/main" id="{00000000-0008-0000-06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9" name="失業対策事業費最小値テキスト">
          <a:extLst>
            <a:ext uri="{FF2B5EF4-FFF2-40B4-BE49-F238E27FC236}">
              <a16:creationId xmlns:a16="http://schemas.microsoft.com/office/drawing/2014/main" id="{00000000-0008-0000-0600-000039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1" name="失業対策事業費最大値テキスト">
          <a:extLst>
            <a:ext uri="{FF2B5EF4-FFF2-40B4-BE49-F238E27FC236}">
              <a16:creationId xmlns:a16="http://schemas.microsoft.com/office/drawing/2014/main" id="{00000000-0008-0000-0600-00003B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4" name="失業対策事業費平均値テキスト">
          <a:extLst>
            <a:ext uri="{FF2B5EF4-FFF2-40B4-BE49-F238E27FC236}">
              <a16:creationId xmlns:a16="http://schemas.microsoft.com/office/drawing/2014/main" id="{00000000-0008-0000-0600-00003E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3" name="失業対策事業費該当値テキスト">
          <a:extLst>
            <a:ext uri="{FF2B5EF4-FFF2-40B4-BE49-F238E27FC236}">
              <a16:creationId xmlns:a16="http://schemas.microsoft.com/office/drawing/2014/main" id="{00000000-0008-0000-0600-000051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公債費グラフ枠">
          <a:extLst>
            <a:ext uri="{FF2B5EF4-FFF2-40B4-BE49-F238E27FC236}">
              <a16:creationId xmlns:a16="http://schemas.microsoft.com/office/drawing/2014/main" id="{00000000-0008-0000-0600-00007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11668</xdr:rowOff>
    </xdr:from>
    <xdr:to>
      <xdr:col>85</xdr:col>
      <xdr:colOff>126364</xdr:colOff>
      <xdr:row>78</xdr:row>
      <xdr:rowOff>124662</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6317595" y="12013168"/>
          <a:ext cx="1269" cy="1484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128489</xdr:rowOff>
    </xdr:from>
    <xdr:ext cx="534377" cy="259045"/>
    <xdr:sp macro="" textlink="">
      <xdr:nvSpPr>
        <xdr:cNvPr id="629" name="公債費最小値テキスト">
          <a:extLst>
            <a:ext uri="{FF2B5EF4-FFF2-40B4-BE49-F238E27FC236}">
              <a16:creationId xmlns:a16="http://schemas.microsoft.com/office/drawing/2014/main" id="{00000000-0008-0000-0600-000075020000}"/>
            </a:ext>
          </a:extLst>
        </xdr:cNvPr>
        <xdr:cNvSpPr txBox="1"/>
      </xdr:nvSpPr>
      <xdr:spPr>
        <a:xfrm>
          <a:off x="16370300" y="13501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124662</xdr:rowOff>
    </xdr:from>
    <xdr:to>
      <xdr:col>86</xdr:col>
      <xdr:colOff>25400</xdr:colOff>
      <xdr:row>78</xdr:row>
      <xdr:rowOff>124662</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6230600" y="13497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129795</xdr:rowOff>
    </xdr:from>
    <xdr:ext cx="599010" cy="259045"/>
    <xdr:sp macro="" textlink="">
      <xdr:nvSpPr>
        <xdr:cNvPr id="631" name="公債費最大値テキスト">
          <a:extLst>
            <a:ext uri="{FF2B5EF4-FFF2-40B4-BE49-F238E27FC236}">
              <a16:creationId xmlns:a16="http://schemas.microsoft.com/office/drawing/2014/main" id="{00000000-0008-0000-0600-000077020000}"/>
            </a:ext>
          </a:extLst>
        </xdr:cNvPr>
        <xdr:cNvSpPr txBox="1"/>
      </xdr:nvSpPr>
      <xdr:spPr>
        <a:xfrm>
          <a:off x="16370300" y="11788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11668</xdr:rowOff>
    </xdr:from>
    <xdr:to>
      <xdr:col>86</xdr:col>
      <xdr:colOff>25400</xdr:colOff>
      <xdr:row>70</xdr:row>
      <xdr:rowOff>11668</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6230600" y="12013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89702</xdr:rowOff>
    </xdr:from>
    <xdr:to>
      <xdr:col>85</xdr:col>
      <xdr:colOff>127000</xdr:colOff>
      <xdr:row>75</xdr:row>
      <xdr:rowOff>91661</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5481300" y="12948452"/>
          <a:ext cx="838200" cy="1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22689</xdr:rowOff>
    </xdr:from>
    <xdr:ext cx="534377" cy="259045"/>
    <xdr:sp macro="" textlink="">
      <xdr:nvSpPr>
        <xdr:cNvPr id="634" name="公債費平均値テキスト">
          <a:extLst>
            <a:ext uri="{FF2B5EF4-FFF2-40B4-BE49-F238E27FC236}">
              <a16:creationId xmlns:a16="http://schemas.microsoft.com/office/drawing/2014/main" id="{00000000-0008-0000-0600-00007A020000}"/>
            </a:ext>
          </a:extLst>
        </xdr:cNvPr>
        <xdr:cNvSpPr txBox="1"/>
      </xdr:nvSpPr>
      <xdr:spPr>
        <a:xfrm>
          <a:off x="16370300" y="127099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171262</xdr:rowOff>
    </xdr:from>
    <xdr:to>
      <xdr:col>85</xdr:col>
      <xdr:colOff>177800</xdr:colOff>
      <xdr:row>75</xdr:row>
      <xdr:rowOff>101412</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6268700" y="12858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89702</xdr:rowOff>
    </xdr:from>
    <xdr:to>
      <xdr:col>81</xdr:col>
      <xdr:colOff>50800</xdr:colOff>
      <xdr:row>75</xdr:row>
      <xdr:rowOff>121755</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flipV="1">
          <a:off x="14592300" y="12948452"/>
          <a:ext cx="889000" cy="32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16580</xdr:rowOff>
    </xdr:from>
    <xdr:to>
      <xdr:col>81</xdr:col>
      <xdr:colOff>101600</xdr:colOff>
      <xdr:row>75</xdr:row>
      <xdr:rowOff>118180</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5430500" y="12875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134707</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14111" y="12650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121755</xdr:rowOff>
    </xdr:from>
    <xdr:to>
      <xdr:col>76</xdr:col>
      <xdr:colOff>114300</xdr:colOff>
      <xdr:row>76</xdr:row>
      <xdr:rowOff>417</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flipV="1">
          <a:off x="13703300" y="12980505"/>
          <a:ext cx="889000" cy="50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34983</xdr:rowOff>
    </xdr:from>
    <xdr:to>
      <xdr:col>76</xdr:col>
      <xdr:colOff>165100</xdr:colOff>
      <xdr:row>75</xdr:row>
      <xdr:rowOff>136583</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4541500" y="12893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153110</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325111" y="12668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417</xdr:rowOff>
    </xdr:from>
    <xdr:to>
      <xdr:col>71</xdr:col>
      <xdr:colOff>177800</xdr:colOff>
      <xdr:row>76</xdr:row>
      <xdr:rowOff>38740</xdr:rowOff>
    </xdr:to>
    <xdr:cxnSp macro="">
      <xdr:nvCxnSpPr>
        <xdr:cNvPr id="642" name="直線コネクタ 641">
          <a:extLst>
            <a:ext uri="{FF2B5EF4-FFF2-40B4-BE49-F238E27FC236}">
              <a16:creationId xmlns:a16="http://schemas.microsoft.com/office/drawing/2014/main" id="{00000000-0008-0000-0600-000082020000}"/>
            </a:ext>
          </a:extLst>
        </xdr:cNvPr>
        <xdr:cNvCxnSpPr/>
      </xdr:nvCxnSpPr>
      <xdr:spPr>
        <a:xfrm flipV="1">
          <a:off x="12814300" y="13030617"/>
          <a:ext cx="889000" cy="38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34820</xdr:rowOff>
    </xdr:from>
    <xdr:to>
      <xdr:col>72</xdr:col>
      <xdr:colOff>38100</xdr:colOff>
      <xdr:row>75</xdr:row>
      <xdr:rowOff>136420</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3652500" y="12893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152947</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436111" y="12668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164795</xdr:rowOff>
    </xdr:from>
    <xdr:to>
      <xdr:col>67</xdr:col>
      <xdr:colOff>101600</xdr:colOff>
      <xdr:row>76</xdr:row>
      <xdr:rowOff>94945</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2763500" y="13023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86072</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547111" y="13116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40861</xdr:rowOff>
    </xdr:from>
    <xdr:to>
      <xdr:col>85</xdr:col>
      <xdr:colOff>177800</xdr:colOff>
      <xdr:row>75</xdr:row>
      <xdr:rowOff>142461</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6268700" y="12899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19288</xdr:rowOff>
    </xdr:from>
    <xdr:ext cx="534377" cy="259045"/>
    <xdr:sp macro="" textlink="">
      <xdr:nvSpPr>
        <xdr:cNvPr id="653" name="公債費該当値テキスト">
          <a:extLst>
            <a:ext uri="{FF2B5EF4-FFF2-40B4-BE49-F238E27FC236}">
              <a16:creationId xmlns:a16="http://schemas.microsoft.com/office/drawing/2014/main" id="{00000000-0008-0000-0600-00008D020000}"/>
            </a:ext>
          </a:extLst>
        </xdr:cNvPr>
        <xdr:cNvSpPr txBox="1"/>
      </xdr:nvSpPr>
      <xdr:spPr>
        <a:xfrm>
          <a:off x="16370300" y="12878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38902</xdr:rowOff>
    </xdr:from>
    <xdr:to>
      <xdr:col>81</xdr:col>
      <xdr:colOff>101600</xdr:colOff>
      <xdr:row>75</xdr:row>
      <xdr:rowOff>140502</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5430500" y="12897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131629</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5214111" y="12990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70955</xdr:rowOff>
    </xdr:from>
    <xdr:to>
      <xdr:col>76</xdr:col>
      <xdr:colOff>165100</xdr:colOff>
      <xdr:row>76</xdr:row>
      <xdr:rowOff>1104</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4541500" y="1292970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163682</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4325111" y="13022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121067</xdr:rowOff>
    </xdr:from>
    <xdr:to>
      <xdr:col>72</xdr:col>
      <xdr:colOff>38100</xdr:colOff>
      <xdr:row>76</xdr:row>
      <xdr:rowOff>51217</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3652500" y="12979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42344</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3436111" y="13072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159390</xdr:rowOff>
    </xdr:from>
    <xdr:to>
      <xdr:col>67</xdr:col>
      <xdr:colOff>101600</xdr:colOff>
      <xdr:row>76</xdr:row>
      <xdr:rowOff>89540</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2763500" y="1301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106067</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547111" y="12793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積立金グラフ枠">
          <a:extLst>
            <a:ext uri="{FF2B5EF4-FFF2-40B4-BE49-F238E27FC236}">
              <a16:creationId xmlns:a16="http://schemas.microsoft.com/office/drawing/2014/main" id="{00000000-0008-0000-06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106764</xdr:rowOff>
    </xdr:from>
    <xdr:to>
      <xdr:col>85</xdr:col>
      <xdr:colOff>126364</xdr:colOff>
      <xdr:row>98</xdr:row>
      <xdr:rowOff>128115</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6317595" y="15537264"/>
          <a:ext cx="1269" cy="1392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131942</xdr:rowOff>
    </xdr:from>
    <xdr:ext cx="469744" cy="259045"/>
    <xdr:sp macro="" textlink="">
      <xdr:nvSpPr>
        <xdr:cNvPr id="684" name="積立金最小値テキスト">
          <a:extLst>
            <a:ext uri="{FF2B5EF4-FFF2-40B4-BE49-F238E27FC236}">
              <a16:creationId xmlns:a16="http://schemas.microsoft.com/office/drawing/2014/main" id="{00000000-0008-0000-0600-0000AC020000}"/>
            </a:ext>
          </a:extLst>
        </xdr:cNvPr>
        <xdr:cNvSpPr txBox="1"/>
      </xdr:nvSpPr>
      <xdr:spPr>
        <a:xfrm>
          <a:off x="16370300" y="16934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128115</xdr:rowOff>
    </xdr:from>
    <xdr:to>
      <xdr:col>86</xdr:col>
      <xdr:colOff>25400</xdr:colOff>
      <xdr:row>98</xdr:row>
      <xdr:rowOff>128115</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6930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53441</xdr:rowOff>
    </xdr:from>
    <xdr:ext cx="599010" cy="259045"/>
    <xdr:sp macro="" textlink="">
      <xdr:nvSpPr>
        <xdr:cNvPr id="686" name="積立金最大値テキスト">
          <a:extLst>
            <a:ext uri="{FF2B5EF4-FFF2-40B4-BE49-F238E27FC236}">
              <a16:creationId xmlns:a16="http://schemas.microsoft.com/office/drawing/2014/main" id="{00000000-0008-0000-0600-0000AE020000}"/>
            </a:ext>
          </a:extLst>
        </xdr:cNvPr>
        <xdr:cNvSpPr txBox="1"/>
      </xdr:nvSpPr>
      <xdr:spPr>
        <a:xfrm>
          <a:off x="16370300" y="15312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153,602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106764</xdr:rowOff>
    </xdr:from>
    <xdr:to>
      <xdr:col>86</xdr:col>
      <xdr:colOff>25400</xdr:colOff>
      <xdr:row>90</xdr:row>
      <xdr:rowOff>106764</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6230600" y="15537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22885</xdr:rowOff>
    </xdr:from>
    <xdr:to>
      <xdr:col>85</xdr:col>
      <xdr:colOff>127000</xdr:colOff>
      <xdr:row>97</xdr:row>
      <xdr:rowOff>39812</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5481300" y="16653535"/>
          <a:ext cx="838200" cy="16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1883</xdr:rowOff>
    </xdr:from>
    <xdr:ext cx="534377" cy="259045"/>
    <xdr:sp macro="" textlink="">
      <xdr:nvSpPr>
        <xdr:cNvPr id="689" name="積立金平均値テキスト">
          <a:extLst>
            <a:ext uri="{FF2B5EF4-FFF2-40B4-BE49-F238E27FC236}">
              <a16:creationId xmlns:a16="http://schemas.microsoft.com/office/drawing/2014/main" id="{00000000-0008-0000-0600-0000B1020000}"/>
            </a:ext>
          </a:extLst>
        </xdr:cNvPr>
        <xdr:cNvSpPr txBox="1"/>
      </xdr:nvSpPr>
      <xdr:spPr>
        <a:xfrm>
          <a:off x="16370300" y="166325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23456</xdr:rowOff>
    </xdr:from>
    <xdr:to>
      <xdr:col>85</xdr:col>
      <xdr:colOff>177800</xdr:colOff>
      <xdr:row>97</xdr:row>
      <xdr:rowOff>125056</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6268700" y="16654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39812</xdr:rowOff>
    </xdr:from>
    <xdr:to>
      <xdr:col>81</xdr:col>
      <xdr:colOff>50800</xdr:colOff>
      <xdr:row>97</xdr:row>
      <xdr:rowOff>153581</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flipV="1">
          <a:off x="14592300" y="16670462"/>
          <a:ext cx="889000" cy="113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17357</xdr:rowOff>
    </xdr:from>
    <xdr:to>
      <xdr:col>81</xdr:col>
      <xdr:colOff>101600</xdr:colOff>
      <xdr:row>97</xdr:row>
      <xdr:rowOff>118957</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5430500" y="16648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110084</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5214111" y="16740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127136</xdr:rowOff>
    </xdr:from>
    <xdr:to>
      <xdr:col>76</xdr:col>
      <xdr:colOff>114300</xdr:colOff>
      <xdr:row>97</xdr:row>
      <xdr:rowOff>153581</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a:off x="13703300" y="16757786"/>
          <a:ext cx="889000" cy="26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16069</xdr:rowOff>
    </xdr:from>
    <xdr:to>
      <xdr:col>76</xdr:col>
      <xdr:colOff>165100</xdr:colOff>
      <xdr:row>97</xdr:row>
      <xdr:rowOff>117669</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4541500" y="16646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134196</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325111" y="16421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68642</xdr:rowOff>
    </xdr:from>
    <xdr:to>
      <xdr:col>71</xdr:col>
      <xdr:colOff>177800</xdr:colOff>
      <xdr:row>97</xdr:row>
      <xdr:rowOff>127136</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a:off x="12814300" y="16699292"/>
          <a:ext cx="889000" cy="58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145473</xdr:rowOff>
    </xdr:from>
    <xdr:to>
      <xdr:col>72</xdr:col>
      <xdr:colOff>38100</xdr:colOff>
      <xdr:row>97</xdr:row>
      <xdr:rowOff>75623</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3652500" y="1660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92150</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436111" y="16379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115646</xdr:rowOff>
    </xdr:from>
    <xdr:to>
      <xdr:col>67</xdr:col>
      <xdr:colOff>101600</xdr:colOff>
      <xdr:row>98</xdr:row>
      <xdr:rowOff>45796</xdr:rowOff>
    </xdr:to>
    <xdr:sp macro="" textlink="">
      <xdr:nvSpPr>
        <xdr:cNvPr id="700" name="フローチャート: 判断 699">
          <a:extLst>
            <a:ext uri="{FF2B5EF4-FFF2-40B4-BE49-F238E27FC236}">
              <a16:creationId xmlns:a16="http://schemas.microsoft.com/office/drawing/2014/main" id="{00000000-0008-0000-0600-0000BC020000}"/>
            </a:ext>
          </a:extLst>
        </xdr:cNvPr>
        <xdr:cNvSpPr/>
      </xdr:nvSpPr>
      <xdr:spPr>
        <a:xfrm>
          <a:off x="12763500" y="16746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36923</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547111" y="16839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143535</xdr:rowOff>
    </xdr:from>
    <xdr:to>
      <xdr:col>85</xdr:col>
      <xdr:colOff>177800</xdr:colOff>
      <xdr:row>97</xdr:row>
      <xdr:rowOff>73685</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6268700" y="16602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166412</xdr:rowOff>
    </xdr:from>
    <xdr:ext cx="534377" cy="259045"/>
    <xdr:sp macro="" textlink="">
      <xdr:nvSpPr>
        <xdr:cNvPr id="708" name="積立金該当値テキスト">
          <a:extLst>
            <a:ext uri="{FF2B5EF4-FFF2-40B4-BE49-F238E27FC236}">
              <a16:creationId xmlns:a16="http://schemas.microsoft.com/office/drawing/2014/main" id="{00000000-0008-0000-0600-0000C4020000}"/>
            </a:ext>
          </a:extLst>
        </xdr:cNvPr>
        <xdr:cNvSpPr txBox="1"/>
      </xdr:nvSpPr>
      <xdr:spPr>
        <a:xfrm>
          <a:off x="16370300" y="16454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160462</xdr:rowOff>
    </xdr:from>
    <xdr:to>
      <xdr:col>81</xdr:col>
      <xdr:colOff>101600</xdr:colOff>
      <xdr:row>97</xdr:row>
      <xdr:rowOff>90612</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5430500" y="16619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107139</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5214111" y="16394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102781</xdr:rowOff>
    </xdr:from>
    <xdr:to>
      <xdr:col>76</xdr:col>
      <xdr:colOff>165100</xdr:colOff>
      <xdr:row>98</xdr:row>
      <xdr:rowOff>32931</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4541500" y="16733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24058</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4325111" y="16826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76336</xdr:rowOff>
    </xdr:from>
    <xdr:to>
      <xdr:col>72</xdr:col>
      <xdr:colOff>38100</xdr:colOff>
      <xdr:row>98</xdr:row>
      <xdr:rowOff>6486</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3652500" y="16706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169063</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3436111" y="16799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17842</xdr:rowOff>
    </xdr:from>
    <xdr:to>
      <xdr:col>67</xdr:col>
      <xdr:colOff>101600</xdr:colOff>
      <xdr:row>97</xdr:row>
      <xdr:rowOff>119442</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2763500" y="16648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135969</xdr:rowOff>
    </xdr:from>
    <xdr:ext cx="534377"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2547111" y="16423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a:extLst>
            <a:ext uri="{FF2B5EF4-FFF2-40B4-BE49-F238E27FC236}">
              <a16:creationId xmlns:a16="http://schemas.microsoft.com/office/drawing/2014/main" id="{00000000-0008-0000-06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128041</xdr:rowOff>
    </xdr:from>
    <xdr:to>
      <xdr:col>116</xdr:col>
      <xdr:colOff>62864</xdr:colOff>
      <xdr:row>38</xdr:row>
      <xdr:rowOff>25400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2159595" y="5271541"/>
          <a:ext cx="1269" cy="1268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37" name="投資及び出資金最小値テキスト">
          <a:extLst>
            <a:ext uri="{FF2B5EF4-FFF2-40B4-BE49-F238E27FC236}">
              <a16:creationId xmlns:a16="http://schemas.microsoft.com/office/drawing/2014/main" id="{00000000-0008-0000-0600-0000E1020000}"/>
            </a:ext>
          </a:extLst>
        </xdr:cNvPr>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74718</xdr:rowOff>
    </xdr:from>
    <xdr:ext cx="534377" cy="259045"/>
    <xdr:sp macro="" textlink="">
      <xdr:nvSpPr>
        <xdr:cNvPr id="739" name="投資及び出資金最大値テキスト">
          <a:extLst>
            <a:ext uri="{FF2B5EF4-FFF2-40B4-BE49-F238E27FC236}">
              <a16:creationId xmlns:a16="http://schemas.microsoft.com/office/drawing/2014/main" id="{00000000-0008-0000-0600-0000E3020000}"/>
            </a:ext>
          </a:extLst>
        </xdr:cNvPr>
        <xdr:cNvSpPr txBox="1"/>
      </xdr:nvSpPr>
      <xdr:spPr>
        <a:xfrm>
          <a:off x="22212300" y="5046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128041</xdr:rowOff>
    </xdr:from>
    <xdr:to>
      <xdr:col>116</xdr:col>
      <xdr:colOff>152400</xdr:colOff>
      <xdr:row>30</xdr:row>
      <xdr:rowOff>128041</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52715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34</xdr:row>
      <xdr:rowOff>118212</xdr:rowOff>
    </xdr:from>
    <xdr:to>
      <xdr:col>116</xdr:col>
      <xdr:colOff>63500</xdr:colOff>
      <xdr:row>35</xdr:row>
      <xdr:rowOff>163303</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1323300" y="5947512"/>
          <a:ext cx="838200" cy="216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28694</xdr:rowOff>
    </xdr:from>
    <xdr:ext cx="469744" cy="259045"/>
    <xdr:sp macro="" textlink="">
      <xdr:nvSpPr>
        <xdr:cNvPr id="742" name="投資及び出資金平均値テキスト">
          <a:extLst>
            <a:ext uri="{FF2B5EF4-FFF2-40B4-BE49-F238E27FC236}">
              <a16:creationId xmlns:a16="http://schemas.microsoft.com/office/drawing/2014/main" id="{00000000-0008-0000-0600-0000E6020000}"/>
            </a:ext>
          </a:extLst>
        </xdr:cNvPr>
        <xdr:cNvSpPr txBox="1"/>
      </xdr:nvSpPr>
      <xdr:spPr>
        <a:xfrm>
          <a:off x="22212300" y="62008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50267</xdr:rowOff>
    </xdr:from>
    <xdr:to>
      <xdr:col>116</xdr:col>
      <xdr:colOff>114300</xdr:colOff>
      <xdr:row>36</xdr:row>
      <xdr:rowOff>151867</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2110700" y="622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118212</xdr:rowOff>
    </xdr:from>
    <xdr:to>
      <xdr:col>111</xdr:col>
      <xdr:colOff>177800</xdr:colOff>
      <xdr:row>36</xdr:row>
      <xdr:rowOff>2426</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20434300" y="5947512"/>
          <a:ext cx="889000" cy="227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16091</xdr:rowOff>
    </xdr:from>
    <xdr:to>
      <xdr:col>112</xdr:col>
      <xdr:colOff>38100</xdr:colOff>
      <xdr:row>36</xdr:row>
      <xdr:rowOff>117691</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1272500" y="6188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108818</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088428" y="6281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35</xdr:row>
      <xdr:rowOff>103981</xdr:rowOff>
    </xdr:from>
    <xdr:to>
      <xdr:col>107</xdr:col>
      <xdr:colOff>50800</xdr:colOff>
      <xdr:row>36</xdr:row>
      <xdr:rowOff>2426</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9545300" y="6104731"/>
          <a:ext cx="889000" cy="69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41923</xdr:rowOff>
    </xdr:from>
    <xdr:to>
      <xdr:col>107</xdr:col>
      <xdr:colOff>101600</xdr:colOff>
      <xdr:row>36</xdr:row>
      <xdr:rowOff>143523</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0383500" y="6214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134650</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199428" y="6306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35</xdr:row>
      <xdr:rowOff>79692</xdr:rowOff>
    </xdr:from>
    <xdr:to>
      <xdr:col>102</xdr:col>
      <xdr:colOff>114300</xdr:colOff>
      <xdr:row>35</xdr:row>
      <xdr:rowOff>103981</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8656300" y="6080442"/>
          <a:ext cx="889000" cy="2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15691</xdr:rowOff>
    </xdr:from>
    <xdr:to>
      <xdr:col>102</xdr:col>
      <xdr:colOff>165100</xdr:colOff>
      <xdr:row>36</xdr:row>
      <xdr:rowOff>117291</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9494500" y="6187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108418</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10428" y="6280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87986</xdr:rowOff>
    </xdr:from>
    <xdr:to>
      <xdr:col>98</xdr:col>
      <xdr:colOff>38100</xdr:colOff>
      <xdr:row>37</xdr:row>
      <xdr:rowOff>18136</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8605500" y="626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9263</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21428" y="6352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112503</xdr:rowOff>
    </xdr:from>
    <xdr:to>
      <xdr:col>116</xdr:col>
      <xdr:colOff>114300</xdr:colOff>
      <xdr:row>36</xdr:row>
      <xdr:rowOff>42653</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2110700" y="6113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34</xdr:row>
      <xdr:rowOff>135380</xdr:rowOff>
    </xdr:from>
    <xdr:ext cx="469744" cy="259045"/>
    <xdr:sp macro="" textlink="">
      <xdr:nvSpPr>
        <xdr:cNvPr id="761" name="投資及び出資金該当値テキスト">
          <a:extLst>
            <a:ext uri="{FF2B5EF4-FFF2-40B4-BE49-F238E27FC236}">
              <a16:creationId xmlns:a16="http://schemas.microsoft.com/office/drawing/2014/main" id="{00000000-0008-0000-0600-0000F9020000}"/>
            </a:ext>
          </a:extLst>
        </xdr:cNvPr>
        <xdr:cNvSpPr txBox="1"/>
      </xdr:nvSpPr>
      <xdr:spPr>
        <a:xfrm>
          <a:off x="22212300" y="5964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67412</xdr:rowOff>
    </xdr:from>
    <xdr:to>
      <xdr:col>112</xdr:col>
      <xdr:colOff>38100</xdr:colOff>
      <xdr:row>34</xdr:row>
      <xdr:rowOff>169012</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1272500" y="5896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33</xdr:row>
      <xdr:rowOff>14089</xdr:rowOff>
    </xdr:from>
    <xdr:ext cx="534377"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056111" y="5671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35</xdr:row>
      <xdr:rowOff>123076</xdr:rowOff>
    </xdr:from>
    <xdr:to>
      <xdr:col>107</xdr:col>
      <xdr:colOff>101600</xdr:colOff>
      <xdr:row>36</xdr:row>
      <xdr:rowOff>53226</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0383500" y="6123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69753</xdr:rowOff>
    </xdr:from>
    <xdr:ext cx="469744"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199428" y="5899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35</xdr:row>
      <xdr:rowOff>53181</xdr:rowOff>
    </xdr:from>
    <xdr:to>
      <xdr:col>102</xdr:col>
      <xdr:colOff>165100</xdr:colOff>
      <xdr:row>35</xdr:row>
      <xdr:rowOff>154781</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9494500" y="6053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33</xdr:row>
      <xdr:rowOff>171308</xdr:rowOff>
    </xdr:from>
    <xdr:ext cx="469744"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9310428" y="5829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28892</xdr:rowOff>
    </xdr:from>
    <xdr:to>
      <xdr:col>98</xdr:col>
      <xdr:colOff>38100</xdr:colOff>
      <xdr:row>35</xdr:row>
      <xdr:rowOff>130492</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8605500" y="6029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33</xdr:row>
      <xdr:rowOff>147019</xdr:rowOff>
    </xdr:from>
    <xdr:ext cx="469744"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421428" y="5804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a:extLst>
            <a:ext uri="{FF2B5EF4-FFF2-40B4-BE49-F238E27FC236}">
              <a16:creationId xmlns:a16="http://schemas.microsoft.com/office/drawing/2014/main" id="{00000000-0008-0000-06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108610</xdr:rowOff>
    </xdr:from>
    <xdr:to>
      <xdr:col>116</xdr:col>
      <xdr:colOff>62864</xdr:colOff>
      <xdr:row>58</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2159595" y="9024010"/>
          <a:ext cx="1269" cy="1059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2" name="貸付金最小値テキスト">
          <a:extLst>
            <a:ext uri="{FF2B5EF4-FFF2-40B4-BE49-F238E27FC236}">
              <a16:creationId xmlns:a16="http://schemas.microsoft.com/office/drawing/2014/main" id="{00000000-0008-0000-0600-000018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51</xdr:row>
      <xdr:rowOff>55287</xdr:rowOff>
    </xdr:from>
    <xdr:ext cx="534377" cy="259045"/>
    <xdr:sp macro="" textlink="">
      <xdr:nvSpPr>
        <xdr:cNvPr id="794" name="貸付金最大値テキスト">
          <a:extLst>
            <a:ext uri="{FF2B5EF4-FFF2-40B4-BE49-F238E27FC236}">
              <a16:creationId xmlns:a16="http://schemas.microsoft.com/office/drawing/2014/main" id="{00000000-0008-0000-0600-00001A030000}"/>
            </a:ext>
          </a:extLst>
        </xdr:cNvPr>
        <xdr:cNvSpPr txBox="1"/>
      </xdr:nvSpPr>
      <xdr:spPr>
        <a:xfrm>
          <a:off x="22212300" y="8799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108610</xdr:rowOff>
    </xdr:from>
    <xdr:to>
      <xdr:col>116</xdr:col>
      <xdr:colOff>152400</xdr:colOff>
      <xdr:row>52</xdr:row>
      <xdr:rowOff>108610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9024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8986</xdr:rowOff>
    </xdr:from>
    <xdr:to>
      <xdr:col>116</xdr:col>
      <xdr:colOff>63500</xdr:colOff>
      <xdr:row>58</xdr:row>
      <xdr:rowOff>25720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1323300" y="9953086"/>
          <a:ext cx="838200" cy="16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131299</xdr:rowOff>
    </xdr:from>
    <xdr:ext cx="469744" cy="259045"/>
    <xdr:sp macro="" textlink="">
      <xdr:nvSpPr>
        <xdr:cNvPr id="797" name="貸付金平均値テキスト">
          <a:extLst>
            <a:ext uri="{FF2B5EF4-FFF2-40B4-BE49-F238E27FC236}">
              <a16:creationId xmlns:a16="http://schemas.microsoft.com/office/drawing/2014/main" id="{00000000-0008-0000-0600-00001D030000}"/>
            </a:ext>
          </a:extLst>
        </xdr:cNvPr>
        <xdr:cNvSpPr txBox="1"/>
      </xdr:nvSpPr>
      <xdr:spPr>
        <a:xfrm>
          <a:off x="22212300" y="95610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108422</xdr:rowOff>
    </xdr:from>
    <xdr:to>
      <xdr:col>116</xdr:col>
      <xdr:colOff>114300</xdr:colOff>
      <xdr:row>57</xdr:row>
      <xdr:rowOff>38572</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2110700" y="9709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164298</xdr:rowOff>
    </xdr:from>
    <xdr:to>
      <xdr:col>111</xdr:col>
      <xdr:colOff>177800</xdr:colOff>
      <xdr:row>58</xdr:row>
      <xdr:rowOff>8986</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0434300" y="9936948"/>
          <a:ext cx="889000" cy="16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109062</xdr:rowOff>
    </xdr:from>
    <xdr:to>
      <xdr:col>112</xdr:col>
      <xdr:colOff>38100</xdr:colOff>
      <xdr:row>57</xdr:row>
      <xdr:rowOff>39212</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1272500" y="9710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55739</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088428" y="9485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140477</xdr:rowOff>
    </xdr:from>
    <xdr:to>
      <xdr:col>107</xdr:col>
      <xdr:colOff>50800</xdr:colOff>
      <xdr:row>57</xdr:row>
      <xdr:rowOff>164298</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19545300" y="9913127"/>
          <a:ext cx="889000" cy="23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127305</xdr:rowOff>
    </xdr:from>
    <xdr:to>
      <xdr:col>107</xdr:col>
      <xdr:colOff>101600</xdr:colOff>
      <xdr:row>57</xdr:row>
      <xdr:rowOff>57455</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0383500" y="972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73982</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199428" y="9503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61107</xdr:rowOff>
    </xdr:from>
    <xdr:to>
      <xdr:col>102</xdr:col>
      <xdr:colOff>114300</xdr:colOff>
      <xdr:row>57</xdr:row>
      <xdr:rowOff>140477</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8656300" y="9833757"/>
          <a:ext cx="889000" cy="7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107462</xdr:rowOff>
    </xdr:from>
    <xdr:to>
      <xdr:col>102</xdr:col>
      <xdr:colOff>165100</xdr:colOff>
      <xdr:row>57</xdr:row>
      <xdr:rowOff>37612</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9494500" y="9708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54139</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10428" y="9483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6696</xdr:rowOff>
    </xdr:from>
    <xdr:to>
      <xdr:col>98</xdr:col>
      <xdr:colOff>38100</xdr:colOff>
      <xdr:row>57</xdr:row>
      <xdr:rowOff>108296</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8605500" y="9779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124823</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21428" y="9554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146370</xdr:rowOff>
    </xdr:from>
    <xdr:to>
      <xdr:col>116</xdr:col>
      <xdr:colOff>114300</xdr:colOff>
      <xdr:row>58</xdr:row>
      <xdr:rowOff>76520</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2110700" y="991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61297</xdr:rowOff>
    </xdr:from>
    <xdr:ext cx="469744" cy="259045"/>
    <xdr:sp macro="" textlink="">
      <xdr:nvSpPr>
        <xdr:cNvPr id="816" name="貸付金該当値テキスト">
          <a:extLst>
            <a:ext uri="{FF2B5EF4-FFF2-40B4-BE49-F238E27FC236}">
              <a16:creationId xmlns:a16="http://schemas.microsoft.com/office/drawing/2014/main" id="{00000000-0008-0000-0600-000030030000}"/>
            </a:ext>
          </a:extLst>
        </xdr:cNvPr>
        <xdr:cNvSpPr txBox="1"/>
      </xdr:nvSpPr>
      <xdr:spPr>
        <a:xfrm>
          <a:off x="22212300" y="9833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129636</xdr:rowOff>
    </xdr:from>
    <xdr:to>
      <xdr:col>112</xdr:col>
      <xdr:colOff>38100</xdr:colOff>
      <xdr:row>58</xdr:row>
      <xdr:rowOff>59786</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1272500" y="9902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50913</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088428" y="9995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113498</xdr:rowOff>
    </xdr:from>
    <xdr:to>
      <xdr:col>107</xdr:col>
      <xdr:colOff>101600</xdr:colOff>
      <xdr:row>58</xdr:row>
      <xdr:rowOff>43648</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0383500" y="9886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34775</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199428" y="9978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89677</xdr:rowOff>
    </xdr:from>
    <xdr:to>
      <xdr:col>102</xdr:col>
      <xdr:colOff>165100</xdr:colOff>
      <xdr:row>58</xdr:row>
      <xdr:rowOff>19827</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9494500" y="9862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10954</xdr:rowOff>
    </xdr:from>
    <xdr:ext cx="469744"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10428" y="9955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10307</xdr:rowOff>
    </xdr:from>
    <xdr:to>
      <xdr:col>98</xdr:col>
      <xdr:colOff>38100</xdr:colOff>
      <xdr:row>57</xdr:row>
      <xdr:rowOff>111907</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8605500" y="978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103034</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421428" y="9875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a:extLst>
            <a:ext uri="{FF2B5EF4-FFF2-40B4-BE49-F238E27FC236}">
              <a16:creationId xmlns:a16="http://schemas.microsoft.com/office/drawing/2014/main" id="{00000000-0008-0000-0600-000050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132804</xdr:rowOff>
    </xdr:from>
    <xdr:to>
      <xdr:col>116</xdr:col>
      <xdr:colOff>62864</xdr:colOff>
      <xdr:row>78</xdr:row>
      <xdr:rowOff>74244</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2159595" y="12134304"/>
          <a:ext cx="1269" cy="131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78071</xdr:rowOff>
    </xdr:from>
    <xdr:ext cx="534377" cy="259045"/>
    <xdr:sp macro="" textlink="">
      <xdr:nvSpPr>
        <xdr:cNvPr id="850" name="繰出金最小値テキスト">
          <a:extLst>
            <a:ext uri="{FF2B5EF4-FFF2-40B4-BE49-F238E27FC236}">
              <a16:creationId xmlns:a16="http://schemas.microsoft.com/office/drawing/2014/main" id="{00000000-0008-0000-0600-000052030000}"/>
            </a:ext>
          </a:extLst>
        </xdr:cNvPr>
        <xdr:cNvSpPr txBox="1"/>
      </xdr:nvSpPr>
      <xdr:spPr>
        <a:xfrm>
          <a:off x="22212300" y="13451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74244</xdr:rowOff>
    </xdr:from>
    <xdr:to>
      <xdr:col>116</xdr:col>
      <xdr:colOff>152400</xdr:colOff>
      <xdr:row>78</xdr:row>
      <xdr:rowOff>74244</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3447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79481</xdr:rowOff>
    </xdr:from>
    <xdr:ext cx="534377" cy="259045"/>
    <xdr:sp macro="" textlink="">
      <xdr:nvSpPr>
        <xdr:cNvPr id="852" name="繰出金最大値テキスト">
          <a:extLst>
            <a:ext uri="{FF2B5EF4-FFF2-40B4-BE49-F238E27FC236}">
              <a16:creationId xmlns:a16="http://schemas.microsoft.com/office/drawing/2014/main" id="{00000000-0008-0000-0600-000054030000}"/>
            </a:ext>
          </a:extLst>
        </xdr:cNvPr>
        <xdr:cNvSpPr txBox="1"/>
      </xdr:nvSpPr>
      <xdr:spPr>
        <a:xfrm>
          <a:off x="22212300" y="11909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132804</xdr:rowOff>
    </xdr:from>
    <xdr:to>
      <xdr:col>116</xdr:col>
      <xdr:colOff>152400</xdr:colOff>
      <xdr:row>70</xdr:row>
      <xdr:rowOff>132804</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2134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121374</xdr:rowOff>
    </xdr:from>
    <xdr:to>
      <xdr:col>116</xdr:col>
      <xdr:colOff>63500</xdr:colOff>
      <xdr:row>74</xdr:row>
      <xdr:rowOff>158483</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1323300" y="12808674"/>
          <a:ext cx="838200" cy="37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113581</xdr:rowOff>
    </xdr:from>
    <xdr:ext cx="534377" cy="259045"/>
    <xdr:sp macro="" textlink="">
      <xdr:nvSpPr>
        <xdr:cNvPr id="855" name="繰出金平均値テキスト">
          <a:extLst>
            <a:ext uri="{FF2B5EF4-FFF2-40B4-BE49-F238E27FC236}">
              <a16:creationId xmlns:a16="http://schemas.microsoft.com/office/drawing/2014/main" id="{00000000-0008-0000-0600-000057030000}"/>
            </a:ext>
          </a:extLst>
        </xdr:cNvPr>
        <xdr:cNvSpPr txBox="1"/>
      </xdr:nvSpPr>
      <xdr:spPr>
        <a:xfrm>
          <a:off x="22212300" y="128008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135154</xdr:rowOff>
    </xdr:from>
    <xdr:to>
      <xdr:col>116</xdr:col>
      <xdr:colOff>114300</xdr:colOff>
      <xdr:row>75</xdr:row>
      <xdr:rowOff>65304</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2110700" y="12822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158483</xdr:rowOff>
    </xdr:from>
    <xdr:to>
      <xdr:col>111</xdr:col>
      <xdr:colOff>177800</xdr:colOff>
      <xdr:row>76</xdr:row>
      <xdr:rowOff>167551</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0434300" y="12845783"/>
          <a:ext cx="889000" cy="351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161442</xdr:rowOff>
    </xdr:from>
    <xdr:to>
      <xdr:col>112</xdr:col>
      <xdr:colOff>38100</xdr:colOff>
      <xdr:row>75</xdr:row>
      <xdr:rowOff>91592</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1272500" y="12848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82719</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056111" y="12941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167551</xdr:rowOff>
    </xdr:from>
    <xdr:to>
      <xdr:col>107</xdr:col>
      <xdr:colOff>50800</xdr:colOff>
      <xdr:row>77</xdr:row>
      <xdr:rowOff>47537</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19545300" y="13197751"/>
          <a:ext cx="889000"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59639</xdr:rowOff>
    </xdr:from>
    <xdr:to>
      <xdr:col>107</xdr:col>
      <xdr:colOff>101600</xdr:colOff>
      <xdr:row>75</xdr:row>
      <xdr:rowOff>161240</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0383500" y="1291838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6316</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167111" y="12693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47537</xdr:rowOff>
    </xdr:from>
    <xdr:to>
      <xdr:col>102</xdr:col>
      <xdr:colOff>114300</xdr:colOff>
      <xdr:row>77</xdr:row>
      <xdr:rowOff>102667</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18656300" y="13249187"/>
          <a:ext cx="889000" cy="55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86843</xdr:rowOff>
    </xdr:from>
    <xdr:to>
      <xdr:col>102</xdr:col>
      <xdr:colOff>165100</xdr:colOff>
      <xdr:row>76</xdr:row>
      <xdr:rowOff>16993</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9494500" y="12945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33520</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278111" y="12720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25197</xdr:rowOff>
    </xdr:from>
    <xdr:to>
      <xdr:col>98</xdr:col>
      <xdr:colOff>38100</xdr:colOff>
      <xdr:row>76</xdr:row>
      <xdr:rowOff>126797</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8605500" y="13055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143324</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389111" y="12830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70574</xdr:rowOff>
    </xdr:from>
    <xdr:to>
      <xdr:col>116</xdr:col>
      <xdr:colOff>114300</xdr:colOff>
      <xdr:row>75</xdr:row>
      <xdr:rowOff>724</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2110700" y="12757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93451</xdr:rowOff>
    </xdr:from>
    <xdr:ext cx="534377" cy="259045"/>
    <xdr:sp macro="" textlink="">
      <xdr:nvSpPr>
        <xdr:cNvPr id="874" name="繰出金該当値テキスト">
          <a:extLst>
            <a:ext uri="{FF2B5EF4-FFF2-40B4-BE49-F238E27FC236}">
              <a16:creationId xmlns:a16="http://schemas.microsoft.com/office/drawing/2014/main" id="{00000000-0008-0000-0600-00006A030000}"/>
            </a:ext>
          </a:extLst>
        </xdr:cNvPr>
        <xdr:cNvSpPr txBox="1"/>
      </xdr:nvSpPr>
      <xdr:spPr>
        <a:xfrm>
          <a:off x="22212300" y="12609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107683</xdr:rowOff>
    </xdr:from>
    <xdr:to>
      <xdr:col>112</xdr:col>
      <xdr:colOff>38100</xdr:colOff>
      <xdr:row>75</xdr:row>
      <xdr:rowOff>37833</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1272500" y="12794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54360</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056111" y="12570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116751</xdr:rowOff>
    </xdr:from>
    <xdr:to>
      <xdr:col>107</xdr:col>
      <xdr:colOff>101600</xdr:colOff>
      <xdr:row>77</xdr:row>
      <xdr:rowOff>46901</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0383500" y="13146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38028</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167111" y="13239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168187</xdr:rowOff>
    </xdr:from>
    <xdr:to>
      <xdr:col>102</xdr:col>
      <xdr:colOff>165100</xdr:colOff>
      <xdr:row>77</xdr:row>
      <xdr:rowOff>98337</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9494500" y="13198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89464</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9278111" y="13291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51867</xdr:rowOff>
    </xdr:from>
    <xdr:to>
      <xdr:col>98</xdr:col>
      <xdr:colOff>38100</xdr:colOff>
      <xdr:row>77</xdr:row>
      <xdr:rowOff>153467</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8605500" y="13253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144594</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389111" y="13346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9" name="前年度繰上充用金最小値テキスト">
          <a:extLst>
            <a:ext uri="{FF2B5EF4-FFF2-40B4-BE49-F238E27FC236}">
              <a16:creationId xmlns:a16="http://schemas.microsoft.com/office/drawing/2014/main" id="{00000000-0008-0000-0600-000083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1" name="前年度繰上充用金最大値テキスト">
          <a:extLst>
            <a:ext uri="{FF2B5EF4-FFF2-40B4-BE49-F238E27FC236}">
              <a16:creationId xmlns:a16="http://schemas.microsoft.com/office/drawing/2014/main" id="{00000000-0008-0000-0600-000085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4" name="前年度繰上充用金平均値テキスト">
          <a:extLst>
            <a:ext uri="{FF2B5EF4-FFF2-40B4-BE49-F238E27FC236}">
              <a16:creationId xmlns:a16="http://schemas.microsoft.com/office/drawing/2014/main" id="{00000000-0008-0000-0600-000088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3" name="前年度繰上充用金該当値テキスト">
          <a:extLst>
            <a:ext uri="{FF2B5EF4-FFF2-40B4-BE49-F238E27FC236}">
              <a16:creationId xmlns:a16="http://schemas.microsoft.com/office/drawing/2014/main" id="{00000000-0008-0000-0600-00009B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人件費は、住民一人当たり</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100,817</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円であり、昨年度より</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6,536</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円増加した。これは、人事院勧告などによる給与引き上げなどにより、一般職、会計年度任用職員ともに給料及び手当などが増加したことが主な要因である。</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扶助費は、住民一人当たり</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111,879</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円であり、昨年度より</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3,751</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円減少した。これは、電気・ガス・食料品等価格高騰緊急支援給付及び児童保育委託料の減少が主な要因である。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物件費は、住民一人当たり</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114,985</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円であり、昨年度より</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4,375</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円増加した。公開型ＧＩＳ整備業務や学童クラブ運営業務などの増が主な要因である。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補助費等は、住民一人あたり</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111,704</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円であり、昨年度より</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288</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円減少した。これは、定額減税補足給付金の皆増があったものの、イーハトーブ花巻応援寄附金返礼品の減及び総合花巻病院財政支援補助金の皆減が上回ったことが主な要因である。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普通建設事業費は、一人当たり</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63,778</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円であり、昨年度より</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3,471</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円減少した。これは、消防指令業務共同運用整備事業負担金の増などがあったものの、産業団地整備事業用地費及び保育施設整備事業補助金の減が上回ったことがが主な要因である。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積立金は、住民一人当たり</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31,525</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円であり、昨年度より</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1,851</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円増加した。これは、イーハトーブ花巻応援基金及び減債基金への積立金の増加が主な要因である。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岩手県花巻市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89,867
89,126
908.39
63,013,238
60,608,980
1,813,817
28,877,502
49,073,612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50.6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101981</xdr:rowOff>
    </xdr:from>
    <xdr:to>
      <xdr:col>24</xdr:col>
      <xdr:colOff>62865</xdr:colOff>
      <xdr:row>38</xdr:row>
      <xdr:rowOff>59690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16931"/>
          <a:ext cx="1270" cy="1157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63517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78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59690</xdr:rowOff>
    </xdr:from>
    <xdr:to>
      <xdr:col>24</xdr:col>
      <xdr:colOff>152400</xdr:colOff>
      <xdr:row>38</xdr:row>
      <xdr:rowOff>59690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74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48658</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92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5,449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101981</xdr:rowOff>
    </xdr:from>
    <xdr:to>
      <xdr:col>24</xdr:col>
      <xdr:colOff>152400</xdr:colOff>
      <xdr:row>31</xdr:row>
      <xdr:rowOff>101981</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16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166751</xdr:rowOff>
    </xdr:from>
    <xdr:to>
      <xdr:col>24</xdr:col>
      <xdr:colOff>63500</xdr:colOff>
      <xdr:row>37</xdr:row>
      <xdr:rowOff>16256</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338951"/>
          <a:ext cx="8382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109491</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387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86614</xdr:rowOff>
    </xdr:from>
    <xdr:to>
      <xdr:col>24</xdr:col>
      <xdr:colOff>114300</xdr:colOff>
      <xdr:row>36</xdr:row>
      <xdr:rowOff>16764</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16256</xdr:rowOff>
    </xdr:from>
    <xdr:to>
      <xdr:col>19</xdr:col>
      <xdr:colOff>177800</xdr:colOff>
      <xdr:row>37</xdr:row>
      <xdr:rowOff>77597</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359906"/>
          <a:ext cx="889000" cy="61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116713</xdr:rowOff>
    </xdr:from>
    <xdr:to>
      <xdr:col>20</xdr:col>
      <xdr:colOff>38100</xdr:colOff>
      <xdr:row>36</xdr:row>
      <xdr:rowOff>46863</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1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63390</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92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77597</xdr:rowOff>
    </xdr:from>
    <xdr:to>
      <xdr:col>15</xdr:col>
      <xdr:colOff>50800</xdr:colOff>
      <xdr:row>37</xdr:row>
      <xdr:rowOff>95885</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421247"/>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148336</xdr:rowOff>
    </xdr:from>
    <xdr:to>
      <xdr:col>15</xdr:col>
      <xdr:colOff>101600</xdr:colOff>
      <xdr:row>36</xdr:row>
      <xdr:rowOff>78486</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49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95013</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924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90170</xdr:rowOff>
    </xdr:from>
    <xdr:to>
      <xdr:col>10</xdr:col>
      <xdr:colOff>114300</xdr:colOff>
      <xdr:row>37</xdr:row>
      <xdr:rowOff>95885</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43382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168148</xdr:rowOff>
    </xdr:from>
    <xdr:to>
      <xdr:col>10</xdr:col>
      <xdr:colOff>165100</xdr:colOff>
      <xdr:row>36</xdr:row>
      <xdr:rowOff>98298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68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114825</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944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151765</xdr:rowOff>
    </xdr:from>
    <xdr:to>
      <xdr:col>6</xdr:col>
      <xdr:colOff>38100</xdr:colOff>
      <xdr:row>36</xdr:row>
      <xdr:rowOff>81915</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5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98442</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927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115951</xdr:rowOff>
    </xdr:from>
    <xdr:to>
      <xdr:col>24</xdr:col>
      <xdr:colOff>114300</xdr:colOff>
      <xdr:row>37</xdr:row>
      <xdr:rowOff>46101</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288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94378</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266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136906</xdr:rowOff>
    </xdr:from>
    <xdr:to>
      <xdr:col>20</xdr:col>
      <xdr:colOff>38100</xdr:colOff>
      <xdr:row>37</xdr:row>
      <xdr:rowOff>67056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309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58183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401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26797</xdr:rowOff>
    </xdr:from>
    <xdr:to>
      <xdr:col>15</xdr:col>
      <xdr:colOff>101600</xdr:colOff>
      <xdr:row>37</xdr:row>
      <xdr:rowOff>128397</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370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119524</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463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45085</xdr:rowOff>
    </xdr:from>
    <xdr:to>
      <xdr:col>10</xdr:col>
      <xdr:colOff>165100</xdr:colOff>
      <xdr:row>37</xdr:row>
      <xdr:rowOff>146685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388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137812</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481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39370</xdr:rowOff>
    </xdr:from>
    <xdr:to>
      <xdr:col>6</xdr:col>
      <xdr:colOff>38100</xdr:colOff>
      <xdr:row>37</xdr:row>
      <xdr:rowOff>140970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383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132097</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47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6728</xdr:rowOff>
    </xdr:from>
    <xdr:to>
      <xdr:col>24</xdr:col>
      <xdr:colOff>62865</xdr:colOff>
      <xdr:row>57</xdr:row>
      <xdr:rowOff>140724</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750678"/>
          <a:ext cx="1270" cy="1162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144551</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17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140724</xdr:rowOff>
    </xdr:from>
    <xdr:to>
      <xdr:col>24</xdr:col>
      <xdr:colOff>152400</xdr:colOff>
      <xdr:row>57</xdr:row>
      <xdr:rowOff>140724</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13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124855</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525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291,584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6728</xdr:rowOff>
    </xdr:from>
    <xdr:to>
      <xdr:col>24</xdr:col>
      <xdr:colOff>152400</xdr:colOff>
      <xdr:row>51</xdr:row>
      <xdr:rowOff>6728</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750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112812</xdr:rowOff>
    </xdr:from>
    <xdr:to>
      <xdr:col>24</xdr:col>
      <xdr:colOff>63500</xdr:colOff>
      <xdr:row>55</xdr:row>
      <xdr:rowOff>3230</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371112"/>
          <a:ext cx="838200" cy="61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132254</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5620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153827</xdr:rowOff>
    </xdr:from>
    <xdr:to>
      <xdr:col>24</xdr:col>
      <xdr:colOff>114300</xdr:colOff>
      <xdr:row>56</xdr:row>
      <xdr:rowOff>83977</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583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3230</xdr:rowOff>
    </xdr:from>
    <xdr:to>
      <xdr:col>19</xdr:col>
      <xdr:colOff>177800</xdr:colOff>
      <xdr:row>55</xdr:row>
      <xdr:rowOff>168480</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9432980"/>
          <a:ext cx="889000" cy="16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139919</xdr:rowOff>
    </xdr:from>
    <xdr:to>
      <xdr:col>20</xdr:col>
      <xdr:colOff>38100</xdr:colOff>
      <xdr:row>56</xdr:row>
      <xdr:rowOff>70069</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56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61196</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9662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168480</xdr:rowOff>
    </xdr:from>
    <xdr:to>
      <xdr:col>15</xdr:col>
      <xdr:colOff>50800</xdr:colOff>
      <xdr:row>56</xdr:row>
      <xdr:rowOff>14729</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019300" y="9598230"/>
          <a:ext cx="889000" cy="17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6622</xdr:rowOff>
    </xdr:from>
    <xdr:to>
      <xdr:col>15</xdr:col>
      <xdr:colOff>101600</xdr:colOff>
      <xdr:row>56</xdr:row>
      <xdr:rowOff>108222</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607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99349</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700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98909</xdr:rowOff>
    </xdr:from>
    <xdr:to>
      <xdr:col>10</xdr:col>
      <xdr:colOff>114300</xdr:colOff>
      <xdr:row>56</xdr:row>
      <xdr:rowOff>14729</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9185759"/>
          <a:ext cx="889000" cy="430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2210</xdr:rowOff>
    </xdr:from>
    <xdr:to>
      <xdr:col>10</xdr:col>
      <xdr:colOff>165100</xdr:colOff>
      <xdr:row>56</xdr:row>
      <xdr:rowOff>103810</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603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94937</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52111" y="9696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147010</xdr:rowOff>
    </xdr:from>
    <xdr:to>
      <xdr:col>6</xdr:col>
      <xdr:colOff>38100</xdr:colOff>
      <xdr:row>54</xdr:row>
      <xdr:rowOff>77160</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233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68287</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9326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62012</xdr:rowOff>
    </xdr:from>
    <xdr:to>
      <xdr:col>24</xdr:col>
      <xdr:colOff>114300</xdr:colOff>
      <xdr:row>54</xdr:row>
      <xdr:rowOff>163612</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320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84889</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171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123880</xdr:rowOff>
    </xdr:from>
    <xdr:to>
      <xdr:col>20</xdr:col>
      <xdr:colOff>38100</xdr:colOff>
      <xdr:row>55</xdr:row>
      <xdr:rowOff>54030</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38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70557</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9157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117680</xdr:rowOff>
    </xdr:from>
    <xdr:to>
      <xdr:col>15</xdr:col>
      <xdr:colOff>101600</xdr:colOff>
      <xdr:row>56</xdr:row>
      <xdr:rowOff>47830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547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64357</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9322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135379</xdr:rowOff>
    </xdr:from>
    <xdr:to>
      <xdr:col>10</xdr:col>
      <xdr:colOff>165100</xdr:colOff>
      <xdr:row>56</xdr:row>
      <xdr:rowOff>65529</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565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82056</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9340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48109</xdr:rowOff>
    </xdr:from>
    <xdr:to>
      <xdr:col>6</xdr:col>
      <xdr:colOff>38100</xdr:colOff>
      <xdr:row>53</xdr:row>
      <xdr:rowOff>149709</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134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166236</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8910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31061</xdr:rowOff>
    </xdr:from>
    <xdr:to>
      <xdr:col>24</xdr:col>
      <xdr:colOff>62865</xdr:colOff>
      <xdr:row>78</xdr:row>
      <xdr:rowOff>45070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032561"/>
          <a:ext cx="1270" cy="1385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48897</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21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45070</xdr:rowOff>
    </xdr:from>
    <xdr:to>
      <xdr:col>24</xdr:col>
      <xdr:colOff>152400</xdr:colOff>
      <xdr:row>78</xdr:row>
      <xdr:rowOff>45070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18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149188</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807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297,980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31061</xdr:rowOff>
    </xdr:from>
    <xdr:to>
      <xdr:col>24</xdr:col>
      <xdr:colOff>152400</xdr:colOff>
      <xdr:row>70</xdr:row>
      <xdr:rowOff>31061</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032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16844</xdr:rowOff>
    </xdr:from>
    <xdr:to>
      <xdr:col>24</xdr:col>
      <xdr:colOff>63500</xdr:colOff>
      <xdr:row>77</xdr:row>
      <xdr:rowOff>38812</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218494"/>
          <a:ext cx="838200" cy="21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63336</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7506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40459</xdr:rowOff>
    </xdr:from>
    <xdr:to>
      <xdr:col>24</xdr:col>
      <xdr:colOff>114300</xdr:colOff>
      <xdr:row>75</xdr:row>
      <xdr:rowOff>142059</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899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38812</xdr:rowOff>
    </xdr:from>
    <xdr:to>
      <xdr:col>19</xdr:col>
      <xdr:colOff>177800</xdr:colOff>
      <xdr:row>78</xdr:row>
      <xdr:rowOff>16920</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240462"/>
          <a:ext cx="889000" cy="149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145985</xdr:rowOff>
    </xdr:from>
    <xdr:to>
      <xdr:col>20</xdr:col>
      <xdr:colOff>38100</xdr:colOff>
      <xdr:row>76</xdr:row>
      <xdr:rowOff>76135</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004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92662</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779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88853</xdr:rowOff>
    </xdr:from>
    <xdr:to>
      <xdr:col>15</xdr:col>
      <xdr:colOff>50800</xdr:colOff>
      <xdr:row>78</xdr:row>
      <xdr:rowOff>16920</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290503"/>
          <a:ext cx="889000" cy="99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116343</xdr:rowOff>
    </xdr:from>
    <xdr:to>
      <xdr:col>15</xdr:col>
      <xdr:colOff>101600</xdr:colOff>
      <xdr:row>77</xdr:row>
      <xdr:rowOff>46493</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146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63020</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921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88853</xdr:rowOff>
    </xdr:from>
    <xdr:to>
      <xdr:col>10</xdr:col>
      <xdr:colOff>114300</xdr:colOff>
      <xdr:row>79</xdr:row>
      <xdr:rowOff>9616</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290503"/>
          <a:ext cx="889000" cy="263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167931</xdr:rowOff>
    </xdr:from>
    <xdr:to>
      <xdr:col>10</xdr:col>
      <xdr:colOff>165100</xdr:colOff>
      <xdr:row>76</xdr:row>
      <xdr:rowOff>98081</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026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114607</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801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112402</xdr:rowOff>
    </xdr:from>
    <xdr:to>
      <xdr:col>6</xdr:col>
      <xdr:colOff>38100</xdr:colOff>
      <xdr:row>78</xdr:row>
      <xdr:rowOff>42552</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314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59079</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089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137494</xdr:rowOff>
    </xdr:from>
    <xdr:to>
      <xdr:col>24</xdr:col>
      <xdr:colOff>114300</xdr:colOff>
      <xdr:row>77</xdr:row>
      <xdr:rowOff>67644</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167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115921</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146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159462</xdr:rowOff>
    </xdr:from>
    <xdr:to>
      <xdr:col>20</xdr:col>
      <xdr:colOff>38100</xdr:colOff>
      <xdr:row>77</xdr:row>
      <xdr:rowOff>89612</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189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80739</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2823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137570</xdr:rowOff>
    </xdr:from>
    <xdr:to>
      <xdr:col>15</xdr:col>
      <xdr:colOff>101600</xdr:colOff>
      <xdr:row>78</xdr:row>
      <xdr:rowOff>67720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33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58847</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431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38053</xdr:rowOff>
    </xdr:from>
    <xdr:to>
      <xdr:col>10</xdr:col>
      <xdr:colOff>165100</xdr:colOff>
      <xdr:row>77</xdr:row>
      <xdr:rowOff>139653</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239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130780</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332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130266</xdr:rowOff>
    </xdr:from>
    <xdr:to>
      <xdr:col>6</xdr:col>
      <xdr:colOff>38100</xdr:colOff>
      <xdr:row>79</xdr:row>
      <xdr:rowOff>60416</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503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51543</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596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133852</xdr:rowOff>
    </xdr:from>
    <xdr:to>
      <xdr:col>24</xdr:col>
      <xdr:colOff>62865</xdr:colOff>
      <xdr:row>98</xdr:row>
      <xdr:rowOff>82855</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392902"/>
          <a:ext cx="1270" cy="14920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86682</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888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82855</xdr:rowOff>
    </xdr:from>
    <xdr:to>
      <xdr:col>24</xdr:col>
      <xdr:colOff>152400</xdr:colOff>
      <xdr:row>98</xdr:row>
      <xdr:rowOff>82855</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884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80529</xdr:rowOff>
    </xdr:from>
    <xdr:ext cx="599010"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168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105,307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133852</xdr:rowOff>
    </xdr:from>
    <xdr:to>
      <xdr:col>24</xdr:col>
      <xdr:colOff>152400</xdr:colOff>
      <xdr:row>89</xdr:row>
      <xdr:rowOff>133852</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392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56642</xdr:rowOff>
    </xdr:from>
    <xdr:to>
      <xdr:col>24</xdr:col>
      <xdr:colOff>63500</xdr:colOff>
      <xdr:row>97</xdr:row>
      <xdr:rowOff>163285</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3797300" y="16687292"/>
          <a:ext cx="838200" cy="106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79963</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1962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57086</xdr:rowOff>
    </xdr:from>
    <xdr:to>
      <xdr:col>24</xdr:col>
      <xdr:colOff>114300</xdr:colOff>
      <xdr:row>95</xdr:row>
      <xdr:rowOff>158686</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344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52146</xdr:rowOff>
    </xdr:from>
    <xdr:to>
      <xdr:col>19</xdr:col>
      <xdr:colOff>177800</xdr:colOff>
      <xdr:row>97</xdr:row>
      <xdr:rowOff>56642</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908300" y="16682796"/>
          <a:ext cx="889000" cy="4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70231</xdr:rowOff>
    </xdr:from>
    <xdr:to>
      <xdr:col>20</xdr:col>
      <xdr:colOff>38100</xdr:colOff>
      <xdr:row>96</xdr:row>
      <xdr:rowOff>381</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357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16908</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133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52146</xdr:rowOff>
    </xdr:from>
    <xdr:to>
      <xdr:col>15</xdr:col>
      <xdr:colOff>50800</xdr:colOff>
      <xdr:row>97</xdr:row>
      <xdr:rowOff>82359</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6682796"/>
          <a:ext cx="889000" cy="30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60534</xdr:rowOff>
    </xdr:from>
    <xdr:to>
      <xdr:col>15</xdr:col>
      <xdr:colOff>101600</xdr:colOff>
      <xdr:row>95</xdr:row>
      <xdr:rowOff>162134</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34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7211</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123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82359</xdr:rowOff>
    </xdr:from>
    <xdr:to>
      <xdr:col>10</xdr:col>
      <xdr:colOff>114300</xdr:colOff>
      <xdr:row>98</xdr:row>
      <xdr:rowOff>66948</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6713009"/>
          <a:ext cx="889000" cy="156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56038</xdr:rowOff>
    </xdr:from>
    <xdr:to>
      <xdr:col>10</xdr:col>
      <xdr:colOff>165100</xdr:colOff>
      <xdr:row>95</xdr:row>
      <xdr:rowOff>157638</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343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2715</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119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10471</xdr:rowOff>
    </xdr:from>
    <xdr:to>
      <xdr:col>6</xdr:col>
      <xdr:colOff>38100</xdr:colOff>
      <xdr:row>96</xdr:row>
      <xdr:rowOff>112071</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469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128598</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244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112485</xdr:rowOff>
    </xdr:from>
    <xdr:to>
      <xdr:col>24</xdr:col>
      <xdr:colOff>114300</xdr:colOff>
      <xdr:row>98</xdr:row>
      <xdr:rowOff>42635</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743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27412</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658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5842</xdr:rowOff>
    </xdr:from>
    <xdr:to>
      <xdr:col>20</xdr:col>
      <xdr:colOff>38100</xdr:colOff>
      <xdr:row>97</xdr:row>
      <xdr:rowOff>107442</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636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98569</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6729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1346</xdr:rowOff>
    </xdr:from>
    <xdr:to>
      <xdr:col>15</xdr:col>
      <xdr:colOff>101600</xdr:colOff>
      <xdr:row>97</xdr:row>
      <xdr:rowOff>102946</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631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94073</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6724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31559</xdr:rowOff>
    </xdr:from>
    <xdr:to>
      <xdr:col>10</xdr:col>
      <xdr:colOff>165100</xdr:colOff>
      <xdr:row>97</xdr:row>
      <xdr:rowOff>133159</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662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124286</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754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16148</xdr:rowOff>
    </xdr:from>
    <xdr:to>
      <xdr:col>6</xdr:col>
      <xdr:colOff>38100</xdr:colOff>
      <xdr:row>98</xdr:row>
      <xdr:rowOff>117748</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818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108875</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910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57404</xdr:rowOff>
    </xdr:from>
    <xdr:to>
      <xdr:col>54</xdr:col>
      <xdr:colOff>189865</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372354"/>
          <a:ext cx="1270" cy="14130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4081</xdr:rowOff>
    </xdr:from>
    <xdr:ext cx="469744"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5147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4,327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57404</xdr:rowOff>
    </xdr:from>
    <xdr:to>
      <xdr:col>55</xdr:col>
      <xdr:colOff>88900</xdr:colOff>
      <xdr:row>31</xdr:row>
      <xdr:rowOff>57404</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372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58384</xdr:rowOff>
    </xdr:from>
    <xdr:to>
      <xdr:col>55</xdr:col>
      <xdr:colOff>0</xdr:colOff>
      <xdr:row>36</xdr:row>
      <xdr:rowOff>20828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9639300" y="6059134"/>
          <a:ext cx="838200" cy="133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155174</xdr:rowOff>
    </xdr:from>
    <xdr:ext cx="378565"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49882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5297</xdr:rowOff>
    </xdr:from>
    <xdr:to>
      <xdr:col>55</xdr:col>
      <xdr:colOff>50800</xdr:colOff>
      <xdr:row>38</xdr:row>
      <xdr:rowOff>106897</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520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148191</xdr:rowOff>
    </xdr:from>
    <xdr:to>
      <xdr:col>50</xdr:col>
      <xdr:colOff>114300</xdr:colOff>
      <xdr:row>36</xdr:row>
      <xdr:rowOff>20828</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8750300" y="6148941"/>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143111</xdr:rowOff>
    </xdr:from>
    <xdr:to>
      <xdr:col>50</xdr:col>
      <xdr:colOff>165100</xdr:colOff>
      <xdr:row>38</xdr:row>
      <xdr:rowOff>73261</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486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64388</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50017" y="65794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148191</xdr:rowOff>
    </xdr:from>
    <xdr:to>
      <xdr:col>45</xdr:col>
      <xdr:colOff>177800</xdr:colOff>
      <xdr:row>36</xdr:row>
      <xdr:rowOff>22787</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7861300" y="6148941"/>
          <a:ext cx="889000" cy="46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54610</xdr:rowOff>
    </xdr:from>
    <xdr:to>
      <xdr:col>46</xdr:col>
      <xdr:colOff>38100</xdr:colOff>
      <xdr:row>37</xdr:row>
      <xdr:rowOff>156210</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39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147337</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15428" y="6490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169092</xdr:rowOff>
    </xdr:from>
    <xdr:to>
      <xdr:col>41</xdr:col>
      <xdr:colOff>50800</xdr:colOff>
      <xdr:row>36</xdr:row>
      <xdr:rowOff>22787</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6972300" y="6169842"/>
          <a:ext cx="889000" cy="25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19667</xdr:rowOff>
    </xdr:from>
    <xdr:to>
      <xdr:col>41</xdr:col>
      <xdr:colOff>101600</xdr:colOff>
      <xdr:row>38</xdr:row>
      <xdr:rowOff>121267</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534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112394</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2017" y="66274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92166</xdr:rowOff>
    </xdr:from>
    <xdr:to>
      <xdr:col>36</xdr:col>
      <xdr:colOff>165100</xdr:colOff>
      <xdr:row>38</xdr:row>
      <xdr:rowOff>22316</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435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13443</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3017" y="65285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7584</xdr:rowOff>
    </xdr:from>
    <xdr:to>
      <xdr:col>55</xdr:col>
      <xdr:colOff>50800</xdr:colOff>
      <xdr:row>35</xdr:row>
      <xdr:rowOff>109184</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008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30461</xdr:rowOff>
    </xdr:from>
    <xdr:ext cx="469744"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5859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141478</xdr:rowOff>
    </xdr:from>
    <xdr:to>
      <xdr:col>50</xdr:col>
      <xdr:colOff>165100</xdr:colOff>
      <xdr:row>36</xdr:row>
      <xdr:rowOff>71628</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6142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34</xdr:row>
      <xdr:rowOff>88155</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404428" y="5917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97391</xdr:rowOff>
    </xdr:from>
    <xdr:to>
      <xdr:col>46</xdr:col>
      <xdr:colOff>38100</xdr:colOff>
      <xdr:row>36</xdr:row>
      <xdr:rowOff>27541</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098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44068</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515428" y="5873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143437</xdr:rowOff>
    </xdr:from>
    <xdr:to>
      <xdr:col>41</xdr:col>
      <xdr:colOff>101600</xdr:colOff>
      <xdr:row>36</xdr:row>
      <xdr:rowOff>73587</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144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90114</xdr:rowOff>
    </xdr:from>
    <xdr:ext cx="469744"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626428" y="5919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118292</xdr:rowOff>
    </xdr:from>
    <xdr:to>
      <xdr:col>36</xdr:col>
      <xdr:colOff>165100</xdr:colOff>
      <xdr:row>36</xdr:row>
      <xdr:rowOff>48442</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6119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64969</xdr:rowOff>
    </xdr:from>
    <xdr:ext cx="469744"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737428" y="5894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88298</xdr:rowOff>
    </xdr:from>
    <xdr:to>
      <xdr:col>54</xdr:col>
      <xdr:colOff>189865</xdr:colOff>
      <xdr:row>59</xdr:row>
      <xdr:rowOff>2311</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660798"/>
          <a:ext cx="1270" cy="14570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6138</xdr:rowOff>
    </xdr:from>
    <xdr:ext cx="469744"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21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2311</xdr:rowOff>
    </xdr:from>
    <xdr:to>
      <xdr:col>55</xdr:col>
      <xdr:colOff>88900</xdr:colOff>
      <xdr:row>59</xdr:row>
      <xdr:rowOff>2311</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17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34975</xdr:rowOff>
    </xdr:from>
    <xdr:ext cx="534377"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436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95,148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88298</xdr:rowOff>
    </xdr:from>
    <xdr:to>
      <xdr:col>55</xdr:col>
      <xdr:colOff>88900</xdr:colOff>
      <xdr:row>50</xdr:row>
      <xdr:rowOff>88298</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660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125135</xdr:rowOff>
    </xdr:from>
    <xdr:to>
      <xdr:col>55</xdr:col>
      <xdr:colOff>0</xdr:colOff>
      <xdr:row>55</xdr:row>
      <xdr:rowOff>165140</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9639300" y="9554885"/>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41267</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6424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62840</xdr:rowOff>
    </xdr:from>
    <xdr:to>
      <xdr:col>55</xdr:col>
      <xdr:colOff>50800</xdr:colOff>
      <xdr:row>56</xdr:row>
      <xdr:rowOff>164440</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664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125135</xdr:rowOff>
    </xdr:from>
    <xdr:to>
      <xdr:col>50</xdr:col>
      <xdr:colOff>114300</xdr:colOff>
      <xdr:row>56</xdr:row>
      <xdr:rowOff>39606</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8750300" y="9554885"/>
          <a:ext cx="889000" cy="85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81454</xdr:rowOff>
    </xdr:from>
    <xdr:to>
      <xdr:col>50</xdr:col>
      <xdr:colOff>165100</xdr:colOff>
      <xdr:row>57</xdr:row>
      <xdr:rowOff>11604</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682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2731</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2111" y="9775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149546</xdr:rowOff>
    </xdr:from>
    <xdr:to>
      <xdr:col>45</xdr:col>
      <xdr:colOff>177800</xdr:colOff>
      <xdr:row>56</xdr:row>
      <xdr:rowOff>39606</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7861300" y="9579296"/>
          <a:ext cx="889000" cy="61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90566</xdr:rowOff>
    </xdr:from>
    <xdr:to>
      <xdr:col>46</xdr:col>
      <xdr:colOff>38100</xdr:colOff>
      <xdr:row>57</xdr:row>
      <xdr:rowOff>20716</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691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11843</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3111" y="9784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149546</xdr:rowOff>
    </xdr:from>
    <xdr:to>
      <xdr:col>41</xdr:col>
      <xdr:colOff>50800</xdr:colOff>
      <xdr:row>56</xdr:row>
      <xdr:rowOff>35883</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flipV="1">
          <a:off x="6972300" y="9579296"/>
          <a:ext cx="889000" cy="57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116153</xdr:rowOff>
    </xdr:from>
    <xdr:to>
      <xdr:col>41</xdr:col>
      <xdr:colOff>101600</xdr:colOff>
      <xdr:row>57</xdr:row>
      <xdr:rowOff>46303</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717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37430</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810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166477</xdr:rowOff>
    </xdr:from>
    <xdr:to>
      <xdr:col>36</xdr:col>
      <xdr:colOff>165100</xdr:colOff>
      <xdr:row>57</xdr:row>
      <xdr:rowOff>96627</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76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87754</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860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114340</xdr:rowOff>
    </xdr:from>
    <xdr:to>
      <xdr:col>55</xdr:col>
      <xdr:colOff>50800</xdr:colOff>
      <xdr:row>56</xdr:row>
      <xdr:rowOff>44490</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9544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137217</xdr:rowOff>
    </xdr:from>
    <xdr:ext cx="534377"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395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74335</xdr:rowOff>
    </xdr:from>
    <xdr:to>
      <xdr:col>50</xdr:col>
      <xdr:colOff>165100</xdr:colOff>
      <xdr:row>56</xdr:row>
      <xdr:rowOff>4485</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9504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21012</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372111" y="9279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160256</xdr:rowOff>
    </xdr:from>
    <xdr:to>
      <xdr:col>46</xdr:col>
      <xdr:colOff>38100</xdr:colOff>
      <xdr:row>56</xdr:row>
      <xdr:rowOff>90406</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9590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106933</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483111" y="9365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98746</xdr:rowOff>
    </xdr:from>
    <xdr:to>
      <xdr:col>41</xdr:col>
      <xdr:colOff>101600</xdr:colOff>
      <xdr:row>56</xdr:row>
      <xdr:rowOff>28896</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9528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45423</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594111" y="9303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156533</xdr:rowOff>
    </xdr:from>
    <xdr:to>
      <xdr:col>36</xdr:col>
      <xdr:colOff>165100</xdr:colOff>
      <xdr:row>56</xdr:row>
      <xdr:rowOff>86683</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9586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103210</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05111" y="9361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28677</xdr:rowOff>
    </xdr:from>
    <xdr:to>
      <xdr:col>54</xdr:col>
      <xdr:colOff>189865</xdr:colOff>
      <xdr:row>79</xdr:row>
      <xdr:rowOff>5607</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2201627"/>
          <a:ext cx="1270" cy="1348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9434</xdr:rowOff>
    </xdr:from>
    <xdr:ext cx="469744" cy="25904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553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5607</xdr:rowOff>
    </xdr:from>
    <xdr:to>
      <xdr:col>55</xdr:col>
      <xdr:colOff>88900</xdr:colOff>
      <xdr:row>79</xdr:row>
      <xdr:rowOff>5607</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550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146804</xdr:rowOff>
    </xdr:from>
    <xdr:ext cx="534377" cy="25904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1976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72,828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28677</xdr:rowOff>
    </xdr:from>
    <xdr:to>
      <xdr:col>55</xdr:col>
      <xdr:colOff>88900</xdr:colOff>
      <xdr:row>71</xdr:row>
      <xdr:rowOff>28677</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2201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95485</xdr:rowOff>
    </xdr:from>
    <xdr:to>
      <xdr:col>55</xdr:col>
      <xdr:colOff>0</xdr:colOff>
      <xdr:row>76</xdr:row>
      <xdr:rowOff>136156</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9639300" y="12954235"/>
          <a:ext cx="838200" cy="212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105103</xdr:rowOff>
    </xdr:from>
    <xdr:ext cx="534377" cy="25904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31353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126676</xdr:rowOff>
    </xdr:from>
    <xdr:to>
      <xdr:col>55</xdr:col>
      <xdr:colOff>50800</xdr:colOff>
      <xdr:row>77</xdr:row>
      <xdr:rowOff>56826</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3156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95485</xdr:rowOff>
    </xdr:from>
    <xdr:to>
      <xdr:col>50</xdr:col>
      <xdr:colOff>114300</xdr:colOff>
      <xdr:row>76</xdr:row>
      <xdr:rowOff>56584</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8750300" y="12954235"/>
          <a:ext cx="889000" cy="132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112427</xdr:rowOff>
    </xdr:from>
    <xdr:to>
      <xdr:col>50</xdr:col>
      <xdr:colOff>165100</xdr:colOff>
      <xdr:row>77</xdr:row>
      <xdr:rowOff>42577</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3142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33704</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372111" y="1323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163570</xdr:rowOff>
    </xdr:from>
    <xdr:to>
      <xdr:col>45</xdr:col>
      <xdr:colOff>177800</xdr:colOff>
      <xdr:row>76</xdr:row>
      <xdr:rowOff>56584</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7861300" y="13022320"/>
          <a:ext cx="889000" cy="64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51733</xdr:rowOff>
    </xdr:from>
    <xdr:to>
      <xdr:col>46</xdr:col>
      <xdr:colOff>38100</xdr:colOff>
      <xdr:row>76</xdr:row>
      <xdr:rowOff>153333</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3081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144460</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483111" y="13174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92704</xdr:rowOff>
    </xdr:from>
    <xdr:to>
      <xdr:col>41</xdr:col>
      <xdr:colOff>50800</xdr:colOff>
      <xdr:row>75</xdr:row>
      <xdr:rowOff>163570</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a:off x="6972300" y="12951454"/>
          <a:ext cx="889000" cy="7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41332</xdr:rowOff>
    </xdr:from>
    <xdr:to>
      <xdr:col>41</xdr:col>
      <xdr:colOff>101600</xdr:colOff>
      <xdr:row>76</xdr:row>
      <xdr:rowOff>142932</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07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134059</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3164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86747</xdr:rowOff>
    </xdr:from>
    <xdr:to>
      <xdr:col>36</xdr:col>
      <xdr:colOff>165100</xdr:colOff>
      <xdr:row>77</xdr:row>
      <xdr:rowOff>16897</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3116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8024</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05111" y="13209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85356</xdr:rowOff>
    </xdr:from>
    <xdr:to>
      <xdr:col>55</xdr:col>
      <xdr:colOff>50800</xdr:colOff>
      <xdr:row>77</xdr:row>
      <xdr:rowOff>15506</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3115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108234</xdr:rowOff>
    </xdr:from>
    <xdr:ext cx="534377" cy="2590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2966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44685</xdr:rowOff>
    </xdr:from>
    <xdr:to>
      <xdr:col>50</xdr:col>
      <xdr:colOff>165100</xdr:colOff>
      <xdr:row>75</xdr:row>
      <xdr:rowOff>146286</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290343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162812</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372111" y="12678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5784</xdr:rowOff>
    </xdr:from>
    <xdr:to>
      <xdr:col>46</xdr:col>
      <xdr:colOff>38100</xdr:colOff>
      <xdr:row>76</xdr:row>
      <xdr:rowOff>107384</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3035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123912</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483111" y="12811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112770</xdr:rowOff>
    </xdr:from>
    <xdr:to>
      <xdr:col>41</xdr:col>
      <xdr:colOff>101600</xdr:colOff>
      <xdr:row>76</xdr:row>
      <xdr:rowOff>42920</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297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59447</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594111" y="12746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41904</xdr:rowOff>
    </xdr:from>
    <xdr:to>
      <xdr:col>36</xdr:col>
      <xdr:colOff>165100</xdr:colOff>
      <xdr:row>75</xdr:row>
      <xdr:rowOff>143504</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2900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160031</xdr:rowOff>
    </xdr:from>
    <xdr:ext cx="534377"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05111" y="12675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土木費グラフ枠">
          <a:extLst>
            <a:ext uri="{FF2B5EF4-FFF2-40B4-BE49-F238E27FC236}">
              <a16:creationId xmlns:a16="http://schemas.microsoft.com/office/drawing/2014/main" id="{00000000-0008-0000-07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52423</xdr:rowOff>
    </xdr:from>
    <xdr:to>
      <xdr:col>54</xdr:col>
      <xdr:colOff>189865</xdr:colOff>
      <xdr:row>99</xdr:row>
      <xdr:rowOff>68850</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10475595" y="15482923"/>
          <a:ext cx="1270" cy="15594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72677</xdr:rowOff>
    </xdr:from>
    <xdr:ext cx="534377" cy="259045"/>
    <xdr:sp macro="" textlink="">
      <xdr:nvSpPr>
        <xdr:cNvPr id="465" name="土木費最小値テキスト">
          <a:extLst>
            <a:ext uri="{FF2B5EF4-FFF2-40B4-BE49-F238E27FC236}">
              <a16:creationId xmlns:a16="http://schemas.microsoft.com/office/drawing/2014/main" id="{00000000-0008-0000-0700-0000D1010000}"/>
            </a:ext>
          </a:extLst>
        </xdr:cNvPr>
        <xdr:cNvSpPr txBox="1"/>
      </xdr:nvSpPr>
      <xdr:spPr>
        <a:xfrm>
          <a:off x="10528300" y="17046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68850</xdr:rowOff>
    </xdr:from>
    <xdr:to>
      <xdr:col>55</xdr:col>
      <xdr:colOff>88900</xdr:colOff>
      <xdr:row>99</xdr:row>
      <xdr:rowOff>68850</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7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170550</xdr:rowOff>
    </xdr:from>
    <xdr:ext cx="599010" cy="259045"/>
    <xdr:sp macro="" textlink="">
      <xdr:nvSpPr>
        <xdr:cNvPr id="467" name="土木費最大値テキスト">
          <a:extLst>
            <a:ext uri="{FF2B5EF4-FFF2-40B4-BE49-F238E27FC236}">
              <a16:creationId xmlns:a16="http://schemas.microsoft.com/office/drawing/2014/main" id="{00000000-0008-0000-0700-0000D3010000}"/>
            </a:ext>
          </a:extLst>
        </xdr:cNvPr>
        <xdr:cNvSpPr txBox="1"/>
      </xdr:nvSpPr>
      <xdr:spPr>
        <a:xfrm>
          <a:off x="10528300" y="15258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117,345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52423</xdr:rowOff>
    </xdr:from>
    <xdr:to>
      <xdr:col>55</xdr:col>
      <xdr:colOff>88900</xdr:colOff>
      <xdr:row>90</xdr:row>
      <xdr:rowOff>52423</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10388600" y="15482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47394</xdr:rowOff>
    </xdr:from>
    <xdr:to>
      <xdr:col>55</xdr:col>
      <xdr:colOff>0</xdr:colOff>
      <xdr:row>94</xdr:row>
      <xdr:rowOff>85897</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9639300" y="16163694"/>
          <a:ext cx="838200" cy="38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79672</xdr:rowOff>
    </xdr:from>
    <xdr:ext cx="534377" cy="259045"/>
    <xdr:sp macro="" textlink="">
      <xdr:nvSpPr>
        <xdr:cNvPr id="470" name="土木費平均値テキスト">
          <a:extLst>
            <a:ext uri="{FF2B5EF4-FFF2-40B4-BE49-F238E27FC236}">
              <a16:creationId xmlns:a16="http://schemas.microsoft.com/office/drawing/2014/main" id="{00000000-0008-0000-0700-0000D6010000}"/>
            </a:ext>
          </a:extLst>
        </xdr:cNvPr>
        <xdr:cNvSpPr txBox="1"/>
      </xdr:nvSpPr>
      <xdr:spPr>
        <a:xfrm>
          <a:off x="10528300" y="16367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101245</xdr:rowOff>
    </xdr:from>
    <xdr:to>
      <xdr:col>55</xdr:col>
      <xdr:colOff>50800</xdr:colOff>
      <xdr:row>96</xdr:row>
      <xdr:rowOff>31395</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10426700" y="16388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47394</xdr:rowOff>
    </xdr:from>
    <xdr:to>
      <xdr:col>50</xdr:col>
      <xdr:colOff>114300</xdr:colOff>
      <xdr:row>94</xdr:row>
      <xdr:rowOff>60278</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8750300" y="16163694"/>
          <a:ext cx="889000" cy="12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155276</xdr:rowOff>
    </xdr:from>
    <xdr:to>
      <xdr:col>50</xdr:col>
      <xdr:colOff>165100</xdr:colOff>
      <xdr:row>96</xdr:row>
      <xdr:rowOff>85426</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9588500" y="16443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76553</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372111" y="16535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60278</xdr:rowOff>
    </xdr:from>
    <xdr:to>
      <xdr:col>45</xdr:col>
      <xdr:colOff>177800</xdr:colOff>
      <xdr:row>94</xdr:row>
      <xdr:rowOff>96430</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flipV="1">
          <a:off x="7861300" y="16176578"/>
          <a:ext cx="889000" cy="36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153186</xdr:rowOff>
    </xdr:from>
    <xdr:to>
      <xdr:col>46</xdr:col>
      <xdr:colOff>38100</xdr:colOff>
      <xdr:row>96</xdr:row>
      <xdr:rowOff>83336</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8699500" y="16440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74463</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483111" y="16533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52865</xdr:rowOff>
    </xdr:from>
    <xdr:to>
      <xdr:col>41</xdr:col>
      <xdr:colOff>50800</xdr:colOff>
      <xdr:row>94</xdr:row>
      <xdr:rowOff>96430</xdr:rowOff>
    </xdr:to>
    <xdr:cxnSp macro="">
      <xdr:nvCxnSpPr>
        <xdr:cNvPr id="478" name="直線コネクタ 477">
          <a:extLst>
            <a:ext uri="{FF2B5EF4-FFF2-40B4-BE49-F238E27FC236}">
              <a16:creationId xmlns:a16="http://schemas.microsoft.com/office/drawing/2014/main" id="{00000000-0008-0000-0700-0000DE010000}"/>
            </a:ext>
          </a:extLst>
        </xdr:cNvPr>
        <xdr:cNvCxnSpPr/>
      </xdr:nvCxnSpPr>
      <xdr:spPr>
        <a:xfrm>
          <a:off x="6972300" y="16169165"/>
          <a:ext cx="889000" cy="43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124741</xdr:rowOff>
    </xdr:from>
    <xdr:to>
      <xdr:col>41</xdr:col>
      <xdr:colOff>101600</xdr:colOff>
      <xdr:row>96</xdr:row>
      <xdr:rowOff>54891</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7810500" y="16412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46018</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594111" y="16505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52274</xdr:rowOff>
    </xdr:from>
    <xdr:to>
      <xdr:col>36</xdr:col>
      <xdr:colOff>165100</xdr:colOff>
      <xdr:row>96</xdr:row>
      <xdr:rowOff>153874</xdr:rowOff>
    </xdr:to>
    <xdr:sp macro="" textlink="">
      <xdr:nvSpPr>
        <xdr:cNvPr id="481" name="フローチャート: 判断 480">
          <a:extLst>
            <a:ext uri="{FF2B5EF4-FFF2-40B4-BE49-F238E27FC236}">
              <a16:creationId xmlns:a16="http://schemas.microsoft.com/office/drawing/2014/main" id="{00000000-0008-0000-0700-0000E1010000}"/>
            </a:ext>
          </a:extLst>
        </xdr:cNvPr>
        <xdr:cNvSpPr/>
      </xdr:nvSpPr>
      <xdr:spPr>
        <a:xfrm>
          <a:off x="6921500" y="16511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145001</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05111" y="16604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35097</xdr:rowOff>
    </xdr:from>
    <xdr:to>
      <xdr:col>55</xdr:col>
      <xdr:colOff>50800</xdr:colOff>
      <xdr:row>94</xdr:row>
      <xdr:rowOff>136697</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10426700" y="16151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57974</xdr:rowOff>
    </xdr:from>
    <xdr:ext cx="534377" cy="259045"/>
    <xdr:sp macro="" textlink="">
      <xdr:nvSpPr>
        <xdr:cNvPr id="489" name="土木費該当値テキスト">
          <a:extLst>
            <a:ext uri="{FF2B5EF4-FFF2-40B4-BE49-F238E27FC236}">
              <a16:creationId xmlns:a16="http://schemas.microsoft.com/office/drawing/2014/main" id="{00000000-0008-0000-0700-0000E9010000}"/>
            </a:ext>
          </a:extLst>
        </xdr:cNvPr>
        <xdr:cNvSpPr txBox="1"/>
      </xdr:nvSpPr>
      <xdr:spPr>
        <a:xfrm>
          <a:off x="10528300" y="16002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168044</xdr:rowOff>
    </xdr:from>
    <xdr:to>
      <xdr:col>50</xdr:col>
      <xdr:colOff>165100</xdr:colOff>
      <xdr:row>94</xdr:row>
      <xdr:rowOff>98194</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9588500" y="1611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114721</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9372111" y="15888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9478</xdr:rowOff>
    </xdr:from>
    <xdr:to>
      <xdr:col>46</xdr:col>
      <xdr:colOff>38100</xdr:colOff>
      <xdr:row>94</xdr:row>
      <xdr:rowOff>111078</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8699500" y="16125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127605</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8483111" y="15901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45630</xdr:rowOff>
    </xdr:from>
    <xdr:to>
      <xdr:col>41</xdr:col>
      <xdr:colOff>101600</xdr:colOff>
      <xdr:row>94</xdr:row>
      <xdr:rowOff>147230</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7810500" y="1616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163757</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7594111" y="15937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2065</xdr:rowOff>
    </xdr:from>
    <xdr:to>
      <xdr:col>36</xdr:col>
      <xdr:colOff>165100</xdr:colOff>
      <xdr:row>94</xdr:row>
      <xdr:rowOff>103665</xdr:rowOff>
    </xdr:to>
    <xdr:sp macro="" textlink="">
      <xdr:nvSpPr>
        <xdr:cNvPr id="496" name="楕円 495">
          <a:extLst>
            <a:ext uri="{FF2B5EF4-FFF2-40B4-BE49-F238E27FC236}">
              <a16:creationId xmlns:a16="http://schemas.microsoft.com/office/drawing/2014/main" id="{00000000-0008-0000-0700-0000F0010000}"/>
            </a:ext>
          </a:extLst>
        </xdr:cNvPr>
        <xdr:cNvSpPr/>
      </xdr:nvSpPr>
      <xdr:spPr>
        <a:xfrm>
          <a:off x="6921500" y="16118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120192</xdr:rowOff>
    </xdr:from>
    <xdr:ext cx="534377"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6705111" y="15893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消防費グラフ枠">
          <a:extLst>
            <a:ext uri="{FF2B5EF4-FFF2-40B4-BE49-F238E27FC236}">
              <a16:creationId xmlns:a16="http://schemas.microsoft.com/office/drawing/2014/main" id="{00000000-0008-0000-0700-000009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58928</xdr:rowOff>
    </xdr:from>
    <xdr:to>
      <xdr:col>85</xdr:col>
      <xdr:colOff>126364</xdr:colOff>
      <xdr:row>39</xdr:row>
      <xdr:rowOff>49213</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6317595" y="5373878"/>
          <a:ext cx="1269" cy="1361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53040</xdr:rowOff>
    </xdr:from>
    <xdr:ext cx="469744" cy="259045"/>
    <xdr:sp macro="" textlink="">
      <xdr:nvSpPr>
        <xdr:cNvPr id="523" name="消防費最小値テキスト">
          <a:extLst>
            <a:ext uri="{FF2B5EF4-FFF2-40B4-BE49-F238E27FC236}">
              <a16:creationId xmlns:a16="http://schemas.microsoft.com/office/drawing/2014/main" id="{00000000-0008-0000-0700-00000B020000}"/>
            </a:ext>
          </a:extLst>
        </xdr:cNvPr>
        <xdr:cNvSpPr txBox="1"/>
      </xdr:nvSpPr>
      <xdr:spPr>
        <a:xfrm>
          <a:off x="16370300" y="6739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49213</xdr:rowOff>
    </xdr:from>
    <xdr:to>
      <xdr:col>86</xdr:col>
      <xdr:colOff>25400</xdr:colOff>
      <xdr:row>39</xdr:row>
      <xdr:rowOff>49213</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6230600" y="6735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5605</xdr:rowOff>
    </xdr:from>
    <xdr:ext cx="534377" cy="259045"/>
    <xdr:sp macro="" textlink="">
      <xdr:nvSpPr>
        <xdr:cNvPr id="525" name="消防費最大値テキスト">
          <a:extLst>
            <a:ext uri="{FF2B5EF4-FFF2-40B4-BE49-F238E27FC236}">
              <a16:creationId xmlns:a16="http://schemas.microsoft.com/office/drawing/2014/main" id="{00000000-0008-0000-0700-00000D020000}"/>
            </a:ext>
          </a:extLst>
        </xdr:cNvPr>
        <xdr:cNvSpPr txBox="1"/>
      </xdr:nvSpPr>
      <xdr:spPr>
        <a:xfrm>
          <a:off x="16370300" y="5149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45,620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58928</xdr:rowOff>
    </xdr:from>
    <xdr:to>
      <xdr:col>86</xdr:col>
      <xdr:colOff>25400</xdr:colOff>
      <xdr:row>31</xdr:row>
      <xdr:rowOff>58928</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6230600" y="5373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73978</xdr:rowOff>
    </xdr:from>
    <xdr:to>
      <xdr:col>85</xdr:col>
      <xdr:colOff>127000</xdr:colOff>
      <xdr:row>37</xdr:row>
      <xdr:rowOff>9169</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5481300" y="6246178"/>
          <a:ext cx="838200" cy="106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20121</xdr:rowOff>
    </xdr:from>
    <xdr:ext cx="534377" cy="259045"/>
    <xdr:sp macro="" textlink="">
      <xdr:nvSpPr>
        <xdr:cNvPr id="528" name="消防費平均値テキスト">
          <a:extLst>
            <a:ext uri="{FF2B5EF4-FFF2-40B4-BE49-F238E27FC236}">
              <a16:creationId xmlns:a16="http://schemas.microsoft.com/office/drawing/2014/main" id="{00000000-0008-0000-0700-000010020000}"/>
            </a:ext>
          </a:extLst>
        </xdr:cNvPr>
        <xdr:cNvSpPr txBox="1"/>
      </xdr:nvSpPr>
      <xdr:spPr>
        <a:xfrm>
          <a:off x="16370300" y="61923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41694</xdr:rowOff>
    </xdr:from>
    <xdr:to>
      <xdr:col>85</xdr:col>
      <xdr:colOff>177800</xdr:colOff>
      <xdr:row>36</xdr:row>
      <xdr:rowOff>143294</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6268700" y="6213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9169</xdr:rowOff>
    </xdr:from>
    <xdr:to>
      <xdr:col>81</xdr:col>
      <xdr:colOff>50800</xdr:colOff>
      <xdr:row>37</xdr:row>
      <xdr:rowOff>87579</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4592300" y="6352819"/>
          <a:ext cx="889000" cy="78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90653</xdr:rowOff>
    </xdr:from>
    <xdr:to>
      <xdr:col>81</xdr:col>
      <xdr:colOff>101600</xdr:colOff>
      <xdr:row>37</xdr:row>
      <xdr:rowOff>20803</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5430500" y="6262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37330</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14111" y="6038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87579</xdr:rowOff>
    </xdr:from>
    <xdr:to>
      <xdr:col>76</xdr:col>
      <xdr:colOff>114300</xdr:colOff>
      <xdr:row>37</xdr:row>
      <xdr:rowOff>89408</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flipV="1">
          <a:off x="13703300" y="6431229"/>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144259</xdr:rowOff>
    </xdr:from>
    <xdr:to>
      <xdr:col>76</xdr:col>
      <xdr:colOff>165100</xdr:colOff>
      <xdr:row>37</xdr:row>
      <xdr:rowOff>74409</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4541500" y="631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90936</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325111" y="6091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21552</xdr:rowOff>
    </xdr:from>
    <xdr:to>
      <xdr:col>71</xdr:col>
      <xdr:colOff>177800</xdr:colOff>
      <xdr:row>37</xdr:row>
      <xdr:rowOff>89408</xdr:rowOff>
    </xdr:to>
    <xdr:cxnSp macro="">
      <xdr:nvCxnSpPr>
        <xdr:cNvPr id="536" name="直線コネクタ 535">
          <a:extLst>
            <a:ext uri="{FF2B5EF4-FFF2-40B4-BE49-F238E27FC236}">
              <a16:creationId xmlns:a16="http://schemas.microsoft.com/office/drawing/2014/main" id="{00000000-0008-0000-0700-000018020000}"/>
            </a:ext>
          </a:extLst>
        </xdr:cNvPr>
        <xdr:cNvCxnSpPr/>
      </xdr:nvCxnSpPr>
      <xdr:spPr>
        <a:xfrm>
          <a:off x="12814300" y="6365202"/>
          <a:ext cx="889000" cy="67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103873</xdr:rowOff>
    </xdr:from>
    <xdr:to>
      <xdr:col>72</xdr:col>
      <xdr:colOff>38100</xdr:colOff>
      <xdr:row>37</xdr:row>
      <xdr:rowOff>34023</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3652500" y="6276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50550</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6051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82918</xdr:rowOff>
    </xdr:from>
    <xdr:to>
      <xdr:col>67</xdr:col>
      <xdr:colOff>101600</xdr:colOff>
      <xdr:row>37</xdr:row>
      <xdr:rowOff>13068</xdr:rowOff>
    </xdr:to>
    <xdr:sp macro="" textlink="">
      <xdr:nvSpPr>
        <xdr:cNvPr id="539" name="フローチャート: 判断 538">
          <a:extLst>
            <a:ext uri="{FF2B5EF4-FFF2-40B4-BE49-F238E27FC236}">
              <a16:creationId xmlns:a16="http://schemas.microsoft.com/office/drawing/2014/main" id="{00000000-0008-0000-0700-00001B020000}"/>
            </a:ext>
          </a:extLst>
        </xdr:cNvPr>
        <xdr:cNvSpPr/>
      </xdr:nvSpPr>
      <xdr:spPr>
        <a:xfrm>
          <a:off x="12763500" y="6255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29595</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6030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23178</xdr:rowOff>
    </xdr:from>
    <xdr:to>
      <xdr:col>85</xdr:col>
      <xdr:colOff>177800</xdr:colOff>
      <xdr:row>36</xdr:row>
      <xdr:rowOff>124778</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6268700" y="6195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46055</xdr:rowOff>
    </xdr:from>
    <xdr:ext cx="534377" cy="259045"/>
    <xdr:sp macro="" textlink="">
      <xdr:nvSpPr>
        <xdr:cNvPr id="547" name="消防費該当値テキスト">
          <a:extLst>
            <a:ext uri="{FF2B5EF4-FFF2-40B4-BE49-F238E27FC236}">
              <a16:creationId xmlns:a16="http://schemas.microsoft.com/office/drawing/2014/main" id="{00000000-0008-0000-0700-000023020000}"/>
            </a:ext>
          </a:extLst>
        </xdr:cNvPr>
        <xdr:cNvSpPr txBox="1"/>
      </xdr:nvSpPr>
      <xdr:spPr>
        <a:xfrm>
          <a:off x="16370300" y="6046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129819</xdr:rowOff>
    </xdr:from>
    <xdr:to>
      <xdr:col>81</xdr:col>
      <xdr:colOff>101600</xdr:colOff>
      <xdr:row>37</xdr:row>
      <xdr:rowOff>59969</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5430500" y="6302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51096</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5214111" y="6394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36779</xdr:rowOff>
    </xdr:from>
    <xdr:to>
      <xdr:col>76</xdr:col>
      <xdr:colOff>165100</xdr:colOff>
      <xdr:row>37</xdr:row>
      <xdr:rowOff>138379</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4541500" y="6380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129506</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4325111" y="6473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38608</xdr:rowOff>
    </xdr:from>
    <xdr:to>
      <xdr:col>72</xdr:col>
      <xdr:colOff>38100</xdr:colOff>
      <xdr:row>37</xdr:row>
      <xdr:rowOff>140208</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3652500" y="6382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131335</xdr:rowOff>
    </xdr:from>
    <xdr:ext cx="534377"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3436111" y="6474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142202</xdr:rowOff>
    </xdr:from>
    <xdr:to>
      <xdr:col>67</xdr:col>
      <xdr:colOff>101600</xdr:colOff>
      <xdr:row>37</xdr:row>
      <xdr:rowOff>72352</xdr:rowOff>
    </xdr:to>
    <xdr:sp macro="" textlink="">
      <xdr:nvSpPr>
        <xdr:cNvPr id="554" name="楕円 553">
          <a:extLst>
            <a:ext uri="{FF2B5EF4-FFF2-40B4-BE49-F238E27FC236}">
              <a16:creationId xmlns:a16="http://schemas.microsoft.com/office/drawing/2014/main" id="{00000000-0008-0000-0700-00002A020000}"/>
            </a:ext>
          </a:extLst>
        </xdr:cNvPr>
        <xdr:cNvSpPr/>
      </xdr:nvSpPr>
      <xdr:spPr>
        <a:xfrm>
          <a:off x="12763500" y="6314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63479</xdr:rowOff>
    </xdr:from>
    <xdr:ext cx="534377"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547111" y="6407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a:extLst>
            <a:ext uri="{FF2B5EF4-FFF2-40B4-BE49-F238E27FC236}">
              <a16:creationId xmlns:a16="http://schemas.microsoft.com/office/drawing/2014/main" id="{00000000-0008-0000-0700-00003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a:extLst>
            <a:ext uri="{FF2B5EF4-FFF2-40B4-BE49-F238E27FC236}">
              <a16:creationId xmlns:a16="http://schemas.microsoft.com/office/drawing/2014/main" id="{00000000-0008-0000-0700-00004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35527</xdr:rowOff>
    </xdr:from>
    <xdr:to>
      <xdr:col>85</xdr:col>
      <xdr:colOff>126364</xdr:colOff>
      <xdr:row>58</xdr:row>
      <xdr:rowOff>153988</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6317595" y="8608027"/>
          <a:ext cx="1269" cy="14900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157815</xdr:rowOff>
    </xdr:from>
    <xdr:ext cx="534377" cy="259045"/>
    <xdr:sp macro="" textlink="">
      <xdr:nvSpPr>
        <xdr:cNvPr id="579" name="教育費最小値テキスト">
          <a:extLst>
            <a:ext uri="{FF2B5EF4-FFF2-40B4-BE49-F238E27FC236}">
              <a16:creationId xmlns:a16="http://schemas.microsoft.com/office/drawing/2014/main" id="{00000000-0008-0000-0700-000043020000}"/>
            </a:ext>
          </a:extLst>
        </xdr:cNvPr>
        <xdr:cNvSpPr txBox="1"/>
      </xdr:nvSpPr>
      <xdr:spPr>
        <a:xfrm>
          <a:off x="16370300" y="10101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153988</xdr:rowOff>
    </xdr:from>
    <xdr:to>
      <xdr:col>86</xdr:col>
      <xdr:colOff>25400</xdr:colOff>
      <xdr:row>58</xdr:row>
      <xdr:rowOff>153988</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10098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153654</xdr:rowOff>
    </xdr:from>
    <xdr:ext cx="599010" cy="259045"/>
    <xdr:sp macro="" textlink="">
      <xdr:nvSpPr>
        <xdr:cNvPr id="581" name="教育費最大値テキスト">
          <a:extLst>
            <a:ext uri="{FF2B5EF4-FFF2-40B4-BE49-F238E27FC236}">
              <a16:creationId xmlns:a16="http://schemas.microsoft.com/office/drawing/2014/main" id="{00000000-0008-0000-0700-000045020000}"/>
            </a:ext>
          </a:extLst>
        </xdr:cNvPr>
        <xdr:cNvSpPr txBox="1"/>
      </xdr:nvSpPr>
      <xdr:spPr>
        <a:xfrm>
          <a:off x="16370300" y="8383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104,557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35527</xdr:rowOff>
    </xdr:from>
    <xdr:to>
      <xdr:col>86</xdr:col>
      <xdr:colOff>25400</xdr:colOff>
      <xdr:row>50</xdr:row>
      <xdr:rowOff>35527</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8608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129664</xdr:rowOff>
    </xdr:from>
    <xdr:to>
      <xdr:col>85</xdr:col>
      <xdr:colOff>127000</xdr:colOff>
      <xdr:row>55</xdr:row>
      <xdr:rowOff>112702</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5481300" y="9387964"/>
          <a:ext cx="838200" cy="154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120522</xdr:rowOff>
    </xdr:from>
    <xdr:ext cx="534377" cy="259045"/>
    <xdr:sp macro="" textlink="">
      <xdr:nvSpPr>
        <xdr:cNvPr id="584" name="教育費平均値テキスト">
          <a:extLst>
            <a:ext uri="{FF2B5EF4-FFF2-40B4-BE49-F238E27FC236}">
              <a16:creationId xmlns:a16="http://schemas.microsoft.com/office/drawing/2014/main" id="{00000000-0008-0000-0700-000048020000}"/>
            </a:ext>
          </a:extLst>
        </xdr:cNvPr>
        <xdr:cNvSpPr txBox="1"/>
      </xdr:nvSpPr>
      <xdr:spPr>
        <a:xfrm>
          <a:off x="16370300" y="93788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142095</xdr:rowOff>
    </xdr:from>
    <xdr:to>
      <xdr:col>85</xdr:col>
      <xdr:colOff>177800</xdr:colOff>
      <xdr:row>55</xdr:row>
      <xdr:rowOff>72245</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6268700" y="940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112702</xdr:rowOff>
    </xdr:from>
    <xdr:to>
      <xdr:col>81</xdr:col>
      <xdr:colOff>50800</xdr:colOff>
      <xdr:row>56</xdr:row>
      <xdr:rowOff>132568</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4592300" y="9542452"/>
          <a:ext cx="889000" cy="191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82796</xdr:rowOff>
    </xdr:from>
    <xdr:to>
      <xdr:col>81</xdr:col>
      <xdr:colOff>101600</xdr:colOff>
      <xdr:row>56</xdr:row>
      <xdr:rowOff>12946</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5430500" y="9512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4073</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14111" y="9605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104290</xdr:rowOff>
    </xdr:from>
    <xdr:to>
      <xdr:col>76</xdr:col>
      <xdr:colOff>114300</xdr:colOff>
      <xdr:row>56</xdr:row>
      <xdr:rowOff>132568</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a:off x="13703300" y="9705490"/>
          <a:ext cx="889000" cy="28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164681</xdr:rowOff>
    </xdr:from>
    <xdr:to>
      <xdr:col>76</xdr:col>
      <xdr:colOff>165100</xdr:colOff>
      <xdr:row>56</xdr:row>
      <xdr:rowOff>94831</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4541500" y="959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111358</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369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104290</xdr:rowOff>
    </xdr:from>
    <xdr:to>
      <xdr:col>71</xdr:col>
      <xdr:colOff>177800</xdr:colOff>
      <xdr:row>56</xdr:row>
      <xdr:rowOff>109868</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flipV="1">
          <a:off x="12814300" y="9705490"/>
          <a:ext cx="889000" cy="5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65651</xdr:rowOff>
    </xdr:from>
    <xdr:to>
      <xdr:col>72</xdr:col>
      <xdr:colOff>38100</xdr:colOff>
      <xdr:row>56</xdr:row>
      <xdr:rowOff>167251</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3652500" y="9666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158378</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436111" y="9759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33236</xdr:rowOff>
    </xdr:from>
    <xdr:to>
      <xdr:col>67</xdr:col>
      <xdr:colOff>101600</xdr:colOff>
      <xdr:row>56</xdr:row>
      <xdr:rowOff>134836</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2763500" y="9634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151363</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547111" y="9409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78864</xdr:rowOff>
    </xdr:from>
    <xdr:to>
      <xdr:col>85</xdr:col>
      <xdr:colOff>177800</xdr:colOff>
      <xdr:row>55</xdr:row>
      <xdr:rowOff>9014</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6268700" y="9337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101741</xdr:rowOff>
    </xdr:from>
    <xdr:ext cx="534377" cy="259045"/>
    <xdr:sp macro="" textlink="">
      <xdr:nvSpPr>
        <xdr:cNvPr id="603" name="教育費該当値テキスト">
          <a:extLst>
            <a:ext uri="{FF2B5EF4-FFF2-40B4-BE49-F238E27FC236}">
              <a16:creationId xmlns:a16="http://schemas.microsoft.com/office/drawing/2014/main" id="{00000000-0008-0000-0700-00005B020000}"/>
            </a:ext>
          </a:extLst>
        </xdr:cNvPr>
        <xdr:cNvSpPr txBox="1"/>
      </xdr:nvSpPr>
      <xdr:spPr>
        <a:xfrm>
          <a:off x="16370300" y="9188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61902</xdr:rowOff>
    </xdr:from>
    <xdr:to>
      <xdr:col>81</xdr:col>
      <xdr:colOff>101600</xdr:colOff>
      <xdr:row>55</xdr:row>
      <xdr:rowOff>163502</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5430500" y="9491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8579</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5214111" y="9266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81768</xdr:rowOff>
    </xdr:from>
    <xdr:to>
      <xdr:col>76</xdr:col>
      <xdr:colOff>165100</xdr:colOff>
      <xdr:row>57</xdr:row>
      <xdr:rowOff>11918</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4541500" y="9682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3045</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4325111" y="9775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53490</xdr:rowOff>
    </xdr:from>
    <xdr:to>
      <xdr:col>72</xdr:col>
      <xdr:colOff>38100</xdr:colOff>
      <xdr:row>56</xdr:row>
      <xdr:rowOff>155090</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3652500" y="9654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167</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3436111" y="9429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59068</xdr:rowOff>
    </xdr:from>
    <xdr:to>
      <xdr:col>67</xdr:col>
      <xdr:colOff>101600</xdr:colOff>
      <xdr:row>56</xdr:row>
      <xdr:rowOff>160668</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2763500" y="966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151795</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547111" y="9752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136793</xdr:rowOff>
    </xdr:from>
    <xdr:to>
      <xdr:col>85</xdr:col>
      <xdr:colOff>126364</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6317595" y="12138293"/>
          <a:ext cx="1269" cy="1505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83470</xdr:rowOff>
    </xdr:from>
    <xdr:ext cx="534377" cy="259045"/>
    <xdr:sp macro=""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6370300" y="11913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92,178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136793</xdr:rowOff>
    </xdr:from>
    <xdr:to>
      <xdr:col>86</xdr:col>
      <xdr:colOff>25400</xdr:colOff>
      <xdr:row>70</xdr:row>
      <xdr:rowOff>136793</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2138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42300</xdr:rowOff>
    </xdr:from>
    <xdr:to>
      <xdr:col>85</xdr:col>
      <xdr:colOff>127000</xdr:colOff>
      <xdr:row>79</xdr:row>
      <xdr:rowOff>83742</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5481300" y="13586850"/>
          <a:ext cx="838200" cy="41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133445</xdr:rowOff>
    </xdr:from>
    <xdr:ext cx="469744" cy="259045"/>
    <xdr:sp macro=""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6370300" y="133350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110568</xdr:rowOff>
    </xdr:from>
    <xdr:to>
      <xdr:col>85</xdr:col>
      <xdr:colOff>177800</xdr:colOff>
      <xdr:row>79</xdr:row>
      <xdr:rowOff>40718</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6268700" y="13483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68245</xdr:rowOff>
    </xdr:from>
    <xdr:to>
      <xdr:col>81</xdr:col>
      <xdr:colOff>50800</xdr:colOff>
      <xdr:row>79</xdr:row>
      <xdr:rowOff>83742</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4592300" y="13612795"/>
          <a:ext cx="889000" cy="15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125688</xdr:rowOff>
    </xdr:from>
    <xdr:to>
      <xdr:col>81</xdr:col>
      <xdr:colOff>101600</xdr:colOff>
      <xdr:row>79</xdr:row>
      <xdr:rowOff>55838</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5430500" y="13498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72365</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274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68245</xdr:rowOff>
    </xdr:from>
    <xdr:to>
      <xdr:col>76</xdr:col>
      <xdr:colOff>114300</xdr:colOff>
      <xdr:row>79</xdr:row>
      <xdr:rowOff>95597</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flipV="1">
          <a:off x="13703300" y="13612795"/>
          <a:ext cx="889000" cy="27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101685</xdr:rowOff>
    </xdr:from>
    <xdr:to>
      <xdr:col>76</xdr:col>
      <xdr:colOff>165100</xdr:colOff>
      <xdr:row>79</xdr:row>
      <xdr:rowOff>31835</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4541500" y="1347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48362</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250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89734</xdr:rowOff>
    </xdr:from>
    <xdr:to>
      <xdr:col>71</xdr:col>
      <xdr:colOff>177800</xdr:colOff>
      <xdr:row>79</xdr:row>
      <xdr:rowOff>95597</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a:off x="12814300" y="13634284"/>
          <a:ext cx="889000" cy="5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56716</xdr:rowOff>
    </xdr:from>
    <xdr:to>
      <xdr:col>72</xdr:col>
      <xdr:colOff>38100</xdr:colOff>
      <xdr:row>78</xdr:row>
      <xdr:rowOff>158316</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3652500" y="13429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3393</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68428" y="13205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92312</xdr:rowOff>
    </xdr:from>
    <xdr:to>
      <xdr:col>67</xdr:col>
      <xdr:colOff>101600</xdr:colOff>
      <xdr:row>79</xdr:row>
      <xdr:rowOff>22462</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2763500" y="13465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38989</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428" y="13240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162950</xdr:rowOff>
    </xdr:from>
    <xdr:to>
      <xdr:col>85</xdr:col>
      <xdr:colOff>177800</xdr:colOff>
      <xdr:row>79</xdr:row>
      <xdr:rowOff>93100</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6268700" y="13536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88995</xdr:rowOff>
    </xdr:from>
    <xdr:ext cx="469744" cy="259045"/>
    <xdr:sp macro=""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6370300" y="13462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32942</xdr:rowOff>
    </xdr:from>
    <xdr:to>
      <xdr:col>81</xdr:col>
      <xdr:colOff>101600</xdr:colOff>
      <xdr:row>79</xdr:row>
      <xdr:rowOff>134542</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5430500" y="13577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125669</xdr:rowOff>
    </xdr:from>
    <xdr:ext cx="378565"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5292017" y="136702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17445</xdr:rowOff>
    </xdr:from>
    <xdr:to>
      <xdr:col>76</xdr:col>
      <xdr:colOff>165100</xdr:colOff>
      <xdr:row>79</xdr:row>
      <xdr:rowOff>119045</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4541500" y="13561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110172</xdr:rowOff>
    </xdr:from>
    <xdr:ext cx="469744"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4357428" y="13654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44797</xdr:rowOff>
    </xdr:from>
    <xdr:to>
      <xdr:col>72</xdr:col>
      <xdr:colOff>38100</xdr:colOff>
      <xdr:row>79</xdr:row>
      <xdr:rowOff>146397</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3652500" y="13589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137524</xdr:rowOff>
    </xdr:from>
    <xdr:ext cx="378565"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3514017" y="136820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38934</xdr:rowOff>
    </xdr:from>
    <xdr:to>
      <xdr:col>67</xdr:col>
      <xdr:colOff>101600</xdr:colOff>
      <xdr:row>79</xdr:row>
      <xdr:rowOff>140534</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2763500" y="13583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131661</xdr:rowOff>
    </xdr:from>
    <xdr:ext cx="378565"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625017" y="136762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6" name="公債費グラフ枠">
          <a:extLst>
            <a:ext uri="{FF2B5EF4-FFF2-40B4-BE49-F238E27FC236}">
              <a16:creationId xmlns:a16="http://schemas.microsoft.com/office/drawing/2014/main" id="{00000000-0008-0000-0700-0000B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11668</xdr:rowOff>
    </xdr:from>
    <xdr:to>
      <xdr:col>85</xdr:col>
      <xdr:colOff>126364</xdr:colOff>
      <xdr:row>98</xdr:row>
      <xdr:rowOff>124662</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6317595" y="15442168"/>
          <a:ext cx="1269" cy="1484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128489</xdr:rowOff>
    </xdr:from>
    <xdr:ext cx="534377" cy="259045"/>
    <xdr:sp macro="" textlink="">
      <xdr:nvSpPr>
        <xdr:cNvPr id="698" name="公債費最小値テキスト">
          <a:extLst>
            <a:ext uri="{FF2B5EF4-FFF2-40B4-BE49-F238E27FC236}">
              <a16:creationId xmlns:a16="http://schemas.microsoft.com/office/drawing/2014/main" id="{00000000-0008-0000-0700-0000BA020000}"/>
            </a:ext>
          </a:extLst>
        </xdr:cNvPr>
        <xdr:cNvSpPr txBox="1"/>
      </xdr:nvSpPr>
      <xdr:spPr>
        <a:xfrm>
          <a:off x="16370300" y="16930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124662</xdr:rowOff>
    </xdr:from>
    <xdr:to>
      <xdr:col>86</xdr:col>
      <xdr:colOff>25400</xdr:colOff>
      <xdr:row>98</xdr:row>
      <xdr:rowOff>124662</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6230600" y="16926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129795</xdr:rowOff>
    </xdr:from>
    <xdr:ext cx="599010" cy="259045"/>
    <xdr:sp macro="" textlink="">
      <xdr:nvSpPr>
        <xdr:cNvPr id="700" name="公債費最大値テキスト">
          <a:extLst>
            <a:ext uri="{FF2B5EF4-FFF2-40B4-BE49-F238E27FC236}">
              <a16:creationId xmlns:a16="http://schemas.microsoft.com/office/drawing/2014/main" id="{00000000-0008-0000-0700-0000BC020000}"/>
            </a:ext>
          </a:extLst>
        </xdr:cNvPr>
        <xdr:cNvSpPr txBox="1"/>
      </xdr:nvSpPr>
      <xdr:spPr>
        <a:xfrm>
          <a:off x="16370300" y="15217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119,841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11668</xdr:rowOff>
    </xdr:from>
    <xdr:to>
      <xdr:col>86</xdr:col>
      <xdr:colOff>25400</xdr:colOff>
      <xdr:row>90</xdr:row>
      <xdr:rowOff>11668</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6230600" y="15442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89669</xdr:rowOff>
    </xdr:from>
    <xdr:to>
      <xdr:col>85</xdr:col>
      <xdr:colOff>127000</xdr:colOff>
      <xdr:row>95</xdr:row>
      <xdr:rowOff>91629</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5481300" y="16377419"/>
          <a:ext cx="838200" cy="1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22672</xdr:rowOff>
    </xdr:from>
    <xdr:ext cx="534377" cy="259045"/>
    <xdr:sp macro="" textlink="">
      <xdr:nvSpPr>
        <xdr:cNvPr id="703" name="公債費平均値テキスト">
          <a:extLst>
            <a:ext uri="{FF2B5EF4-FFF2-40B4-BE49-F238E27FC236}">
              <a16:creationId xmlns:a16="http://schemas.microsoft.com/office/drawing/2014/main" id="{00000000-0008-0000-0700-0000BF020000}"/>
            </a:ext>
          </a:extLst>
        </xdr:cNvPr>
        <xdr:cNvSpPr txBox="1"/>
      </xdr:nvSpPr>
      <xdr:spPr>
        <a:xfrm>
          <a:off x="16370300" y="161389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171245</xdr:rowOff>
    </xdr:from>
    <xdr:to>
      <xdr:col>85</xdr:col>
      <xdr:colOff>177800</xdr:colOff>
      <xdr:row>95</xdr:row>
      <xdr:rowOff>101395</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6268700" y="16287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89669</xdr:rowOff>
    </xdr:from>
    <xdr:to>
      <xdr:col>81</xdr:col>
      <xdr:colOff>50800</xdr:colOff>
      <xdr:row>95</xdr:row>
      <xdr:rowOff>121723</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4592300" y="16377419"/>
          <a:ext cx="889000" cy="32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16467</xdr:rowOff>
    </xdr:from>
    <xdr:to>
      <xdr:col>81</xdr:col>
      <xdr:colOff>101600</xdr:colOff>
      <xdr:row>95</xdr:row>
      <xdr:rowOff>118067</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5430500" y="16304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134594</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14111" y="16079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121723</xdr:rowOff>
    </xdr:from>
    <xdr:to>
      <xdr:col>76</xdr:col>
      <xdr:colOff>114300</xdr:colOff>
      <xdr:row>96</xdr:row>
      <xdr:rowOff>384</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flipV="1">
          <a:off x="13703300" y="16409473"/>
          <a:ext cx="889000" cy="50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34804</xdr:rowOff>
    </xdr:from>
    <xdr:to>
      <xdr:col>76</xdr:col>
      <xdr:colOff>165100</xdr:colOff>
      <xdr:row>95</xdr:row>
      <xdr:rowOff>136404</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4541500" y="16322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152931</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325111" y="16097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384</xdr:rowOff>
    </xdr:from>
    <xdr:to>
      <xdr:col>71</xdr:col>
      <xdr:colOff>177800</xdr:colOff>
      <xdr:row>96</xdr:row>
      <xdr:rowOff>38708</xdr:rowOff>
    </xdr:to>
    <xdr:cxnSp macro="">
      <xdr:nvCxnSpPr>
        <xdr:cNvPr id="711" name="直線コネクタ 710">
          <a:extLst>
            <a:ext uri="{FF2B5EF4-FFF2-40B4-BE49-F238E27FC236}">
              <a16:creationId xmlns:a16="http://schemas.microsoft.com/office/drawing/2014/main" id="{00000000-0008-0000-0700-0000C7020000}"/>
            </a:ext>
          </a:extLst>
        </xdr:cNvPr>
        <xdr:cNvCxnSpPr/>
      </xdr:nvCxnSpPr>
      <xdr:spPr>
        <a:xfrm flipV="1">
          <a:off x="12814300" y="16459584"/>
          <a:ext cx="889000" cy="38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34705</xdr:rowOff>
    </xdr:from>
    <xdr:to>
      <xdr:col>72</xdr:col>
      <xdr:colOff>38100</xdr:colOff>
      <xdr:row>95</xdr:row>
      <xdr:rowOff>136305</xdr:rowOff>
    </xdr:to>
    <xdr:sp macro="" textlink="">
      <xdr:nvSpPr>
        <xdr:cNvPr id="712" name="フローチャート: 判断 711">
          <a:extLst>
            <a:ext uri="{FF2B5EF4-FFF2-40B4-BE49-F238E27FC236}">
              <a16:creationId xmlns:a16="http://schemas.microsoft.com/office/drawing/2014/main" id="{00000000-0008-0000-0700-0000C8020000}"/>
            </a:ext>
          </a:extLst>
        </xdr:cNvPr>
        <xdr:cNvSpPr/>
      </xdr:nvSpPr>
      <xdr:spPr>
        <a:xfrm>
          <a:off x="13652500" y="16322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152832</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36111" y="16097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164729</xdr:rowOff>
    </xdr:from>
    <xdr:to>
      <xdr:col>67</xdr:col>
      <xdr:colOff>101600</xdr:colOff>
      <xdr:row>96</xdr:row>
      <xdr:rowOff>94879</xdr:rowOff>
    </xdr:to>
    <xdr:sp macro="" textlink="">
      <xdr:nvSpPr>
        <xdr:cNvPr id="714" name="フローチャート: 判断 713">
          <a:extLst>
            <a:ext uri="{FF2B5EF4-FFF2-40B4-BE49-F238E27FC236}">
              <a16:creationId xmlns:a16="http://schemas.microsoft.com/office/drawing/2014/main" id="{00000000-0008-0000-0700-0000CA020000}"/>
            </a:ext>
          </a:extLst>
        </xdr:cNvPr>
        <xdr:cNvSpPr/>
      </xdr:nvSpPr>
      <xdr:spPr>
        <a:xfrm>
          <a:off x="12763500" y="16452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86006</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47111" y="16545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40829</xdr:rowOff>
    </xdr:from>
    <xdr:to>
      <xdr:col>85</xdr:col>
      <xdr:colOff>177800</xdr:colOff>
      <xdr:row>95</xdr:row>
      <xdr:rowOff>142429</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6268700" y="16328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19256</xdr:rowOff>
    </xdr:from>
    <xdr:ext cx="534377" cy="259045"/>
    <xdr:sp macro="" textlink="">
      <xdr:nvSpPr>
        <xdr:cNvPr id="722" name="公債費該当値テキスト">
          <a:extLst>
            <a:ext uri="{FF2B5EF4-FFF2-40B4-BE49-F238E27FC236}">
              <a16:creationId xmlns:a16="http://schemas.microsoft.com/office/drawing/2014/main" id="{00000000-0008-0000-0700-0000D2020000}"/>
            </a:ext>
          </a:extLst>
        </xdr:cNvPr>
        <xdr:cNvSpPr txBox="1"/>
      </xdr:nvSpPr>
      <xdr:spPr>
        <a:xfrm>
          <a:off x="16370300" y="16307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38869</xdr:rowOff>
    </xdr:from>
    <xdr:to>
      <xdr:col>81</xdr:col>
      <xdr:colOff>101600</xdr:colOff>
      <xdr:row>95</xdr:row>
      <xdr:rowOff>140469</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5430500" y="16326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131596</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5214111" y="16419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70923</xdr:rowOff>
    </xdr:from>
    <xdr:to>
      <xdr:col>76</xdr:col>
      <xdr:colOff>165100</xdr:colOff>
      <xdr:row>96</xdr:row>
      <xdr:rowOff>1073</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4541500" y="16358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163650</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4325111" y="16451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121034</xdr:rowOff>
    </xdr:from>
    <xdr:to>
      <xdr:col>72</xdr:col>
      <xdr:colOff>38100</xdr:colOff>
      <xdr:row>96</xdr:row>
      <xdr:rowOff>51184</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3652500" y="16408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42311</xdr:rowOff>
    </xdr:from>
    <xdr:ext cx="534377"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3436111" y="16501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159358</xdr:rowOff>
    </xdr:from>
    <xdr:to>
      <xdr:col>67</xdr:col>
      <xdr:colOff>101600</xdr:colOff>
      <xdr:row>96</xdr:row>
      <xdr:rowOff>89508</xdr:rowOff>
    </xdr:to>
    <xdr:sp macro="" textlink="">
      <xdr:nvSpPr>
        <xdr:cNvPr id="729" name="楕円 728">
          <a:extLst>
            <a:ext uri="{FF2B5EF4-FFF2-40B4-BE49-F238E27FC236}">
              <a16:creationId xmlns:a16="http://schemas.microsoft.com/office/drawing/2014/main" id="{00000000-0008-0000-0700-0000D9020000}"/>
            </a:ext>
          </a:extLst>
        </xdr:cNvPr>
        <xdr:cNvSpPr/>
      </xdr:nvSpPr>
      <xdr:spPr>
        <a:xfrm>
          <a:off x="12763500" y="16447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106035</xdr:rowOff>
    </xdr:from>
    <xdr:ext cx="534377"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2547111" y="16222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8" name="正方形/長方形 737">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1" name="諸支出金グラフ枠">
          <a:extLst>
            <a:ext uri="{FF2B5EF4-FFF2-40B4-BE49-F238E27FC236}">
              <a16:creationId xmlns:a16="http://schemas.microsoft.com/office/drawing/2014/main" id="{00000000-0008-0000-0700-0000E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60833</xdr:rowOff>
    </xdr:from>
    <xdr:to>
      <xdr:col>116</xdr:col>
      <xdr:colOff>62864</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flipV="1">
          <a:off x="22159595" y="5547233"/>
          <a:ext cx="1269" cy="1107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171147</xdr:rowOff>
    </xdr:from>
    <xdr:ext cx="249299" cy="259045"/>
    <xdr:sp macro="" textlink="">
      <xdr:nvSpPr>
        <xdr:cNvPr id="753" name="諸支出金最小値テキスト">
          <a:extLst>
            <a:ext uri="{FF2B5EF4-FFF2-40B4-BE49-F238E27FC236}">
              <a16:creationId xmlns:a16="http://schemas.microsoft.com/office/drawing/2014/main" id="{00000000-0008-0000-0700-0000F1020000}"/>
            </a:ext>
          </a:extLst>
        </xdr:cNvPr>
        <xdr:cNvSpPr txBox="1"/>
      </xdr:nvSpPr>
      <xdr:spPr>
        <a:xfrm>
          <a:off x="22212300" y="66862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7510</xdr:rowOff>
    </xdr:from>
    <xdr:ext cx="534377" cy="259045"/>
    <xdr:sp macro="" textlink="">
      <xdr:nvSpPr>
        <xdr:cNvPr id="755" name="諸支出金最大値テキスト">
          <a:extLst>
            <a:ext uri="{FF2B5EF4-FFF2-40B4-BE49-F238E27FC236}">
              <a16:creationId xmlns:a16="http://schemas.microsoft.com/office/drawing/2014/main" id="{00000000-0008-0000-0700-0000F3020000}"/>
            </a:ext>
          </a:extLst>
        </xdr:cNvPr>
        <xdr:cNvSpPr txBox="1"/>
      </xdr:nvSpPr>
      <xdr:spPr>
        <a:xfrm>
          <a:off x="22212300" y="5322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24,225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60833</xdr:rowOff>
    </xdr:from>
    <xdr:to>
      <xdr:col>116</xdr:col>
      <xdr:colOff>152400</xdr:colOff>
      <xdr:row>32</xdr:row>
      <xdr:rowOff>60833</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2072600" y="5547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88597</xdr:rowOff>
    </xdr:from>
    <xdr:ext cx="378565" cy="259045"/>
    <xdr:sp macro="" textlink="">
      <xdr:nvSpPr>
        <xdr:cNvPr id="758" name="諸支出金平均値テキスト">
          <a:extLst>
            <a:ext uri="{FF2B5EF4-FFF2-40B4-BE49-F238E27FC236}">
              <a16:creationId xmlns:a16="http://schemas.microsoft.com/office/drawing/2014/main" id="{00000000-0008-0000-0700-0000F6020000}"/>
            </a:ext>
          </a:extLst>
        </xdr:cNvPr>
        <xdr:cNvSpPr txBox="1"/>
      </xdr:nvSpPr>
      <xdr:spPr>
        <a:xfrm>
          <a:off x="22212300" y="643224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65720</xdr:rowOff>
    </xdr:from>
    <xdr:to>
      <xdr:col>116</xdr:col>
      <xdr:colOff>114300</xdr:colOff>
      <xdr:row>38</xdr:row>
      <xdr:rowOff>167320</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2110700" y="658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68509</xdr:rowOff>
    </xdr:from>
    <xdr:to>
      <xdr:col>112</xdr:col>
      <xdr:colOff>38100</xdr:colOff>
      <xdr:row>38</xdr:row>
      <xdr:rowOff>170109</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1272500" y="6583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15186</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34017" y="63588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65217</xdr:rowOff>
    </xdr:from>
    <xdr:to>
      <xdr:col>107</xdr:col>
      <xdr:colOff>101600</xdr:colOff>
      <xdr:row>38</xdr:row>
      <xdr:rowOff>166817</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20383500" y="6580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11894</xdr:rowOff>
    </xdr:from>
    <xdr:ext cx="378565"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45017" y="63555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6" name="直線コネクタ 765">
          <a:extLst>
            <a:ext uri="{FF2B5EF4-FFF2-40B4-BE49-F238E27FC236}">
              <a16:creationId xmlns:a16="http://schemas.microsoft.com/office/drawing/2014/main" id="{00000000-0008-0000-0700-0000FE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67137</xdr:rowOff>
    </xdr:from>
    <xdr:to>
      <xdr:col>102</xdr:col>
      <xdr:colOff>165100</xdr:colOff>
      <xdr:row>38</xdr:row>
      <xdr:rowOff>168737</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19494500" y="658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13814</xdr:rowOff>
    </xdr:from>
    <xdr:ext cx="378565"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6017" y="63574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79436</xdr:rowOff>
    </xdr:from>
    <xdr:to>
      <xdr:col>98</xdr:col>
      <xdr:colOff>38100</xdr:colOff>
      <xdr:row>39</xdr:row>
      <xdr:rowOff>9586</xdr:rowOff>
    </xdr:to>
    <xdr:sp macro="" textlink="">
      <xdr:nvSpPr>
        <xdr:cNvPr id="769" name="フローチャート: 判断 768">
          <a:extLst>
            <a:ext uri="{FF2B5EF4-FFF2-40B4-BE49-F238E27FC236}">
              <a16:creationId xmlns:a16="http://schemas.microsoft.com/office/drawing/2014/main" id="{00000000-0008-0000-0700-000001030000}"/>
            </a:ext>
          </a:extLst>
        </xdr:cNvPr>
        <xdr:cNvSpPr/>
      </xdr:nvSpPr>
      <xdr:spPr>
        <a:xfrm>
          <a:off x="18605500" y="6594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26113</xdr:rowOff>
    </xdr:from>
    <xdr:ext cx="378565"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467017" y="63697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44147</xdr:rowOff>
    </xdr:from>
    <xdr:ext cx="249299" cy="259045"/>
    <xdr:sp macro="" textlink="">
      <xdr:nvSpPr>
        <xdr:cNvPr id="777" name="諸支出金該当値テキスト">
          <a:extLst>
            <a:ext uri="{FF2B5EF4-FFF2-40B4-BE49-F238E27FC236}">
              <a16:creationId xmlns:a16="http://schemas.microsoft.com/office/drawing/2014/main" id="{00000000-0008-0000-0700-000009030000}"/>
            </a:ext>
          </a:extLst>
        </xdr:cNvPr>
        <xdr:cNvSpPr txBox="1"/>
      </xdr:nvSpPr>
      <xdr:spPr>
        <a:xfrm>
          <a:off x="22212300" y="65592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4" name="楕円 783">
          <a:extLst>
            <a:ext uri="{FF2B5EF4-FFF2-40B4-BE49-F238E27FC236}">
              <a16:creationId xmlns:a16="http://schemas.microsoft.com/office/drawing/2014/main" id="{00000000-0008-0000-0700-000010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0" name="前年度繰上充用金グラフ枠">
          <a:extLst>
            <a:ext uri="{FF2B5EF4-FFF2-40B4-BE49-F238E27FC236}">
              <a16:creationId xmlns:a16="http://schemas.microsoft.com/office/drawing/2014/main" id="{00000000-0008-0000-0700-00002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2" name="前年度繰上充用金最小値テキスト">
          <a:extLst>
            <a:ext uri="{FF2B5EF4-FFF2-40B4-BE49-F238E27FC236}">
              <a16:creationId xmlns:a16="http://schemas.microsoft.com/office/drawing/2014/main" id="{00000000-0008-0000-0700-00002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4" name="前年度繰上充用金最大値テキスト">
          <a:extLst>
            <a:ext uri="{FF2B5EF4-FFF2-40B4-BE49-F238E27FC236}">
              <a16:creationId xmlns:a16="http://schemas.microsoft.com/office/drawing/2014/main" id="{00000000-0008-0000-0700-00002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7" name="前年度繰上充用金平均値テキスト">
          <a:extLst>
            <a:ext uri="{FF2B5EF4-FFF2-40B4-BE49-F238E27FC236}">
              <a16:creationId xmlns:a16="http://schemas.microsoft.com/office/drawing/2014/main" id="{00000000-0008-0000-0700-00002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5" name="直線コネクタ 814">
          <a:extLst>
            <a:ext uri="{FF2B5EF4-FFF2-40B4-BE49-F238E27FC236}">
              <a16:creationId xmlns:a16="http://schemas.microsoft.com/office/drawing/2014/main" id="{00000000-0008-0000-0700-00002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フローチャート: 判断 817">
          <a:extLst>
            <a:ext uri="{FF2B5EF4-FFF2-40B4-BE49-F238E27FC236}">
              <a16:creationId xmlns:a16="http://schemas.microsoft.com/office/drawing/2014/main" id="{00000000-0008-0000-0700-00003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6" name="前年度繰上充用金該当値テキスト">
          <a:extLst>
            <a:ext uri="{FF2B5EF4-FFF2-40B4-BE49-F238E27FC236}">
              <a16:creationId xmlns:a16="http://schemas.microsoft.com/office/drawing/2014/main" id="{00000000-0008-0000-0700-00003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3" name="楕円 832">
          <a:extLst>
            <a:ext uri="{FF2B5EF4-FFF2-40B4-BE49-F238E27FC236}">
              <a16:creationId xmlns:a16="http://schemas.microsoft.com/office/drawing/2014/main" id="{00000000-0008-0000-0700-00004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5" name="正方形/長方形 834">
          <a:extLst>
            <a:ext uri="{FF2B5EF4-FFF2-40B4-BE49-F238E27FC236}">
              <a16:creationId xmlns:a16="http://schemas.microsoft.com/office/drawing/2014/main" id="{00000000-0008-0000-0700-00004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6" name="正方形/長方形 835">
          <a:extLst>
            <a:ext uri="{FF2B5EF4-FFF2-40B4-BE49-F238E27FC236}">
              <a16:creationId xmlns:a16="http://schemas.microsoft.com/office/drawing/2014/main" id="{00000000-0008-0000-0700-00004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7" name="テキスト ボックス 836">
          <a:extLst>
            <a:ext uri="{FF2B5EF4-FFF2-40B4-BE49-F238E27FC236}">
              <a16:creationId xmlns:a16="http://schemas.microsoft.com/office/drawing/2014/main" id="{00000000-0008-0000-0700-00004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総務費は、住民一人当たり</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155,881</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円であり、昨年度より</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13,532</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円増加した。これは、定額減税補足給付金の皆増や、人事勧告による給与引き上げに伴う人件費の増加が主な要因である。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民生費は、住民一人当たり</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189,036</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円であり、昨年度より</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2,018</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円増加した。これは、国民健康保険特別会計繰出金及び子どものための教育・保育給付費の増加が主な要因である。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衛生費は、住民一人当たり</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31,762</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円であり、昨年度より</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5,598</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円減少した。これは、総合花巻病院財政支援補助金の皆減が主な要因である。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商工費は、住民一人当たり</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22,186</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円であり、昨年度より</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11,135</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円減少した。これは、産業団地事業特別会計繰出金および産業団地事業に係る用地費の減が主な要因である。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消防費は、住民一人当たり</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22,725</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円であり、昨年度より</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2,799</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円増加した。これは、消防指令業務共同運用整備事業負担金の増が主な要因である。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岩手県花巻市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実質単年度収支は、人件費、物価高騰に伴う経常経費の増加の影響により不足する財源として、財政調整基金を活用していることからマイナスポイントであるものの、昨年度に実施した地域医療体制の確保など喫緊の課題への対応が落ち着いたことから、昨年度より</a:t>
          </a:r>
          <a:r>
            <a:rPr kumimoji="1" lang="en-US" altLang="ja-JP"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3.95</a:t>
          </a:r>
          <a:r>
            <a:rPr kumimoji="1" lang="ja-JP" altLang="en-US"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ポイント上昇している。</a:t>
          </a:r>
          <a:endParaRPr kumimoji="1" lang="en-US" altLang="ja-JP"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財政調整基金残高は、上記に伴い昨年度より</a:t>
          </a:r>
          <a:r>
            <a:rPr kumimoji="1" lang="en-US" altLang="ja-JP"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1.68</a:t>
          </a:r>
          <a:r>
            <a:rPr kumimoji="1" lang="ja-JP" altLang="en-US"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ポイント減少している。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岩手県花巻市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全ての会計で黒字となっており、引き続き健全な財政運営を行う。</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75" thickBot="1" x14ac:dyDescent="0.2">
      <c r="B2" s="164" t="s">
        <v>77</v>
      </c>
      <c r="C2" s="164"/>
      <c r="D2" s="165"/>
    </row>
    <row r="3" spans="1:119" ht="18.75" customHeight="1" thickBot="1" x14ac:dyDescent="0.2">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15">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63013238</v>
      </c>
      <c r="BO4" s="358"/>
      <c r="BP4" s="358"/>
      <c r="BQ4" s="358"/>
      <c r="BR4" s="358"/>
      <c r="BS4" s="358"/>
      <c r="BT4" s="358"/>
      <c r="BU4" s="359"/>
      <c r="BV4" s="357">
        <v>62991413</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6.3</v>
      </c>
      <c r="CU4" s="364"/>
      <c r="CV4" s="364"/>
      <c r="CW4" s="364"/>
      <c r="CX4" s="364"/>
      <c r="CY4" s="364"/>
      <c r="CZ4" s="364"/>
      <c r="DA4" s="365"/>
      <c r="DB4" s="363">
        <v>5.9</v>
      </c>
      <c r="DC4" s="364"/>
      <c r="DD4" s="364"/>
      <c r="DE4" s="364"/>
      <c r="DF4" s="364"/>
      <c r="DG4" s="364"/>
      <c r="DH4" s="364"/>
      <c r="DI4" s="365"/>
    </row>
    <row r="5" spans="1:119" ht="18.75" customHeight="1" x14ac:dyDescent="0.15">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60608980</v>
      </c>
      <c r="BO5" s="395"/>
      <c r="BP5" s="395"/>
      <c r="BQ5" s="395"/>
      <c r="BR5" s="395"/>
      <c r="BS5" s="395"/>
      <c r="BT5" s="395"/>
      <c r="BU5" s="396"/>
      <c r="BV5" s="394">
        <v>60848968</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90.7</v>
      </c>
      <c r="CU5" s="392"/>
      <c r="CV5" s="392"/>
      <c r="CW5" s="392"/>
      <c r="CX5" s="392"/>
      <c r="CY5" s="392"/>
      <c r="CZ5" s="392"/>
      <c r="DA5" s="393"/>
      <c r="DB5" s="391">
        <v>90.1</v>
      </c>
      <c r="DC5" s="392"/>
      <c r="DD5" s="392"/>
      <c r="DE5" s="392"/>
      <c r="DF5" s="392"/>
      <c r="DG5" s="392"/>
      <c r="DH5" s="392"/>
      <c r="DI5" s="393"/>
    </row>
    <row r="6" spans="1:119" ht="18.75" customHeight="1" x14ac:dyDescent="0.15">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2404258</v>
      </c>
      <c r="BO6" s="395"/>
      <c r="BP6" s="395"/>
      <c r="BQ6" s="395"/>
      <c r="BR6" s="395"/>
      <c r="BS6" s="395"/>
      <c r="BT6" s="395"/>
      <c r="BU6" s="396"/>
      <c r="BV6" s="394">
        <v>2142445</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91</v>
      </c>
      <c r="CU6" s="432"/>
      <c r="CV6" s="432"/>
      <c r="CW6" s="432"/>
      <c r="CX6" s="432"/>
      <c r="CY6" s="432"/>
      <c r="CZ6" s="432"/>
      <c r="DA6" s="433"/>
      <c r="DB6" s="431">
        <v>90.7</v>
      </c>
      <c r="DC6" s="432"/>
      <c r="DD6" s="432"/>
      <c r="DE6" s="432"/>
      <c r="DF6" s="432"/>
      <c r="DG6" s="432"/>
      <c r="DH6" s="432"/>
      <c r="DI6" s="433"/>
    </row>
    <row r="7" spans="1:119" ht="18.75" customHeight="1" x14ac:dyDescent="0.15">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590441</v>
      </c>
      <c r="BO7" s="395"/>
      <c r="BP7" s="395"/>
      <c r="BQ7" s="395"/>
      <c r="BR7" s="395"/>
      <c r="BS7" s="395"/>
      <c r="BT7" s="395"/>
      <c r="BU7" s="396"/>
      <c r="BV7" s="394">
        <v>429589</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28877502</v>
      </c>
      <c r="CU7" s="395"/>
      <c r="CV7" s="395"/>
      <c r="CW7" s="395"/>
      <c r="CX7" s="395"/>
      <c r="CY7" s="395"/>
      <c r="CZ7" s="395"/>
      <c r="DA7" s="396"/>
      <c r="DB7" s="394">
        <v>28807129</v>
      </c>
      <c r="DC7" s="395"/>
      <c r="DD7" s="395"/>
      <c r="DE7" s="395"/>
      <c r="DF7" s="395"/>
      <c r="DG7" s="395"/>
      <c r="DH7" s="395"/>
      <c r="DI7" s="396"/>
    </row>
    <row r="8" spans="1:119" ht="18.75" customHeight="1" thickBot="1" x14ac:dyDescent="0.2">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90</v>
      </c>
      <c r="AV8" s="427"/>
      <c r="AW8" s="427"/>
      <c r="AX8" s="427"/>
      <c r="AY8" s="428" t="s">
        <v>104</v>
      </c>
      <c r="AZ8" s="429"/>
      <c r="BA8" s="429"/>
      <c r="BB8" s="429"/>
      <c r="BC8" s="429"/>
      <c r="BD8" s="429"/>
      <c r="BE8" s="429"/>
      <c r="BF8" s="429"/>
      <c r="BG8" s="429"/>
      <c r="BH8" s="429"/>
      <c r="BI8" s="429"/>
      <c r="BJ8" s="429"/>
      <c r="BK8" s="429"/>
      <c r="BL8" s="429"/>
      <c r="BM8" s="430"/>
      <c r="BN8" s="394">
        <v>1813817</v>
      </c>
      <c r="BO8" s="395"/>
      <c r="BP8" s="395"/>
      <c r="BQ8" s="395"/>
      <c r="BR8" s="395"/>
      <c r="BS8" s="395"/>
      <c r="BT8" s="395"/>
      <c r="BU8" s="396"/>
      <c r="BV8" s="394">
        <v>1712856</v>
      </c>
      <c r="BW8" s="395"/>
      <c r="BX8" s="395"/>
      <c r="BY8" s="395"/>
      <c r="BZ8" s="395"/>
      <c r="CA8" s="395"/>
      <c r="CB8" s="395"/>
      <c r="CC8" s="396"/>
      <c r="CD8" s="397" t="s">
        <v>105</v>
      </c>
      <c r="CE8" s="398"/>
      <c r="CF8" s="398"/>
      <c r="CG8" s="398"/>
      <c r="CH8" s="398"/>
      <c r="CI8" s="398"/>
      <c r="CJ8" s="398"/>
      <c r="CK8" s="398"/>
      <c r="CL8" s="398"/>
      <c r="CM8" s="398"/>
      <c r="CN8" s="398"/>
      <c r="CO8" s="398"/>
      <c r="CP8" s="398"/>
      <c r="CQ8" s="398"/>
      <c r="CR8" s="398"/>
      <c r="CS8" s="399"/>
      <c r="CT8" s="434">
        <v>0.47</v>
      </c>
      <c r="CU8" s="435"/>
      <c r="CV8" s="435"/>
      <c r="CW8" s="435"/>
      <c r="CX8" s="435"/>
      <c r="CY8" s="435"/>
      <c r="CZ8" s="435"/>
      <c r="DA8" s="436"/>
      <c r="DB8" s="434">
        <v>0.46</v>
      </c>
      <c r="DC8" s="435"/>
      <c r="DD8" s="435"/>
      <c r="DE8" s="435"/>
      <c r="DF8" s="435"/>
      <c r="DG8" s="435"/>
      <c r="DH8" s="435"/>
      <c r="DI8" s="436"/>
    </row>
    <row r="9" spans="1:119" ht="18.75" customHeight="1" thickBot="1" x14ac:dyDescent="0.2">
      <c r="A9" s="163"/>
      <c r="B9" s="388" t="s">
        <v>106</v>
      </c>
      <c r="C9" s="389"/>
      <c r="D9" s="389"/>
      <c r="E9" s="389"/>
      <c r="F9" s="389"/>
      <c r="G9" s="389"/>
      <c r="H9" s="389"/>
      <c r="I9" s="389"/>
      <c r="J9" s="389"/>
      <c r="K9" s="437"/>
      <c r="L9" s="438" t="s">
        <v>107</v>
      </c>
      <c r="M9" s="439"/>
      <c r="N9" s="439"/>
      <c r="O9" s="439"/>
      <c r="P9" s="439"/>
      <c r="Q9" s="440"/>
      <c r="R9" s="441">
        <v>93193</v>
      </c>
      <c r="S9" s="442"/>
      <c r="T9" s="442"/>
      <c r="U9" s="442"/>
      <c r="V9" s="443"/>
      <c r="W9" s="351" t="s">
        <v>108</v>
      </c>
      <c r="X9" s="352"/>
      <c r="Y9" s="352"/>
      <c r="Z9" s="352"/>
      <c r="AA9" s="352"/>
      <c r="AB9" s="352"/>
      <c r="AC9" s="352"/>
      <c r="AD9" s="352"/>
      <c r="AE9" s="352"/>
      <c r="AF9" s="352"/>
      <c r="AG9" s="352"/>
      <c r="AH9" s="352"/>
      <c r="AI9" s="352"/>
      <c r="AJ9" s="352"/>
      <c r="AK9" s="352"/>
      <c r="AL9" s="353"/>
      <c r="AM9" s="423" t="s">
        <v>109</v>
      </c>
      <c r="AN9" s="424"/>
      <c r="AO9" s="424"/>
      <c r="AP9" s="424"/>
      <c r="AQ9" s="424"/>
      <c r="AR9" s="424"/>
      <c r="AS9" s="424"/>
      <c r="AT9" s="425"/>
      <c r="AU9" s="426" t="s">
        <v>90</v>
      </c>
      <c r="AV9" s="427"/>
      <c r="AW9" s="427"/>
      <c r="AX9" s="427"/>
      <c r="AY9" s="428" t="s">
        <v>110</v>
      </c>
      <c r="AZ9" s="429"/>
      <c r="BA9" s="429"/>
      <c r="BB9" s="429"/>
      <c r="BC9" s="429"/>
      <c r="BD9" s="429"/>
      <c r="BE9" s="429"/>
      <c r="BF9" s="429"/>
      <c r="BG9" s="429"/>
      <c r="BH9" s="429"/>
      <c r="BI9" s="429"/>
      <c r="BJ9" s="429"/>
      <c r="BK9" s="429"/>
      <c r="BL9" s="429"/>
      <c r="BM9" s="430"/>
      <c r="BN9" s="394">
        <v>100961</v>
      </c>
      <c r="BO9" s="395"/>
      <c r="BP9" s="395"/>
      <c r="BQ9" s="395"/>
      <c r="BR9" s="395"/>
      <c r="BS9" s="395"/>
      <c r="BT9" s="395"/>
      <c r="BU9" s="396"/>
      <c r="BV9" s="394">
        <v>-371058</v>
      </c>
      <c r="BW9" s="395"/>
      <c r="BX9" s="395"/>
      <c r="BY9" s="395"/>
      <c r="BZ9" s="395"/>
      <c r="CA9" s="395"/>
      <c r="CB9" s="395"/>
      <c r="CC9" s="396"/>
      <c r="CD9" s="397" t="s">
        <v>111</v>
      </c>
      <c r="CE9" s="398"/>
      <c r="CF9" s="398"/>
      <c r="CG9" s="398"/>
      <c r="CH9" s="398"/>
      <c r="CI9" s="398"/>
      <c r="CJ9" s="398"/>
      <c r="CK9" s="398"/>
      <c r="CL9" s="398"/>
      <c r="CM9" s="398"/>
      <c r="CN9" s="398"/>
      <c r="CO9" s="398"/>
      <c r="CP9" s="398"/>
      <c r="CQ9" s="398"/>
      <c r="CR9" s="398"/>
      <c r="CS9" s="399"/>
      <c r="CT9" s="391">
        <v>15</v>
      </c>
      <c r="CU9" s="392"/>
      <c r="CV9" s="392"/>
      <c r="CW9" s="392"/>
      <c r="CX9" s="392"/>
      <c r="CY9" s="392"/>
      <c r="CZ9" s="392"/>
      <c r="DA9" s="393"/>
      <c r="DB9" s="391">
        <v>14.8</v>
      </c>
      <c r="DC9" s="392"/>
      <c r="DD9" s="392"/>
      <c r="DE9" s="392"/>
      <c r="DF9" s="392"/>
      <c r="DG9" s="392"/>
      <c r="DH9" s="392"/>
      <c r="DI9" s="393"/>
    </row>
    <row r="10" spans="1:119" ht="18.75" customHeight="1" thickBot="1" x14ac:dyDescent="0.2">
      <c r="A10" s="163"/>
      <c r="B10" s="388"/>
      <c r="C10" s="389"/>
      <c r="D10" s="389"/>
      <c r="E10" s="389"/>
      <c r="F10" s="389"/>
      <c r="G10" s="389"/>
      <c r="H10" s="389"/>
      <c r="I10" s="389"/>
      <c r="J10" s="389"/>
      <c r="K10" s="437"/>
      <c r="L10" s="444" t="s">
        <v>112</v>
      </c>
      <c r="M10" s="424"/>
      <c r="N10" s="424"/>
      <c r="O10" s="424"/>
      <c r="P10" s="424"/>
      <c r="Q10" s="425"/>
      <c r="R10" s="445">
        <v>97702</v>
      </c>
      <c r="S10" s="446"/>
      <c r="T10" s="446"/>
      <c r="U10" s="446"/>
      <c r="V10" s="447"/>
      <c r="W10" s="382"/>
      <c r="X10" s="383"/>
      <c r="Y10" s="383"/>
      <c r="Z10" s="383"/>
      <c r="AA10" s="383"/>
      <c r="AB10" s="383"/>
      <c r="AC10" s="383"/>
      <c r="AD10" s="383"/>
      <c r="AE10" s="383"/>
      <c r="AF10" s="383"/>
      <c r="AG10" s="383"/>
      <c r="AH10" s="383"/>
      <c r="AI10" s="383"/>
      <c r="AJ10" s="383"/>
      <c r="AK10" s="383"/>
      <c r="AL10" s="386"/>
      <c r="AM10" s="423" t="s">
        <v>113</v>
      </c>
      <c r="AN10" s="424"/>
      <c r="AO10" s="424"/>
      <c r="AP10" s="424"/>
      <c r="AQ10" s="424"/>
      <c r="AR10" s="424"/>
      <c r="AS10" s="424"/>
      <c r="AT10" s="425"/>
      <c r="AU10" s="426" t="s">
        <v>114</v>
      </c>
      <c r="AV10" s="427"/>
      <c r="AW10" s="427"/>
      <c r="AX10" s="427"/>
      <c r="AY10" s="428" t="s">
        <v>115</v>
      </c>
      <c r="AZ10" s="429"/>
      <c r="BA10" s="429"/>
      <c r="BB10" s="429"/>
      <c r="BC10" s="429"/>
      <c r="BD10" s="429"/>
      <c r="BE10" s="429"/>
      <c r="BF10" s="429"/>
      <c r="BG10" s="429"/>
      <c r="BH10" s="429"/>
      <c r="BI10" s="429"/>
      <c r="BJ10" s="429"/>
      <c r="BK10" s="429"/>
      <c r="BL10" s="429"/>
      <c r="BM10" s="430"/>
      <c r="BN10" s="394">
        <v>865668</v>
      </c>
      <c r="BO10" s="395"/>
      <c r="BP10" s="395"/>
      <c r="BQ10" s="395"/>
      <c r="BR10" s="395"/>
      <c r="BS10" s="395"/>
      <c r="BT10" s="395"/>
      <c r="BU10" s="396"/>
      <c r="BV10" s="394">
        <v>1052718</v>
      </c>
      <c r="BW10" s="395"/>
      <c r="BX10" s="395"/>
      <c r="BY10" s="395"/>
      <c r="BZ10" s="395"/>
      <c r="CA10" s="395"/>
      <c r="CB10" s="395"/>
      <c r="CC10" s="396"/>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3"/>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114</v>
      </c>
      <c r="AV11" s="427"/>
      <c r="AW11" s="427"/>
      <c r="AX11" s="427"/>
      <c r="AY11" s="428" t="s">
        <v>120</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15">
      <c r="A12" s="163"/>
      <c r="B12" s="454" t="s">
        <v>123</v>
      </c>
      <c r="C12" s="455"/>
      <c r="D12" s="455"/>
      <c r="E12" s="455"/>
      <c r="F12" s="455"/>
      <c r="G12" s="455"/>
      <c r="H12" s="455"/>
      <c r="I12" s="455"/>
      <c r="J12" s="455"/>
      <c r="K12" s="456"/>
      <c r="L12" s="463" t="s">
        <v>124</v>
      </c>
      <c r="M12" s="464"/>
      <c r="N12" s="464"/>
      <c r="O12" s="464"/>
      <c r="P12" s="464"/>
      <c r="Q12" s="465"/>
      <c r="R12" s="466">
        <v>89867</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114</v>
      </c>
      <c r="AV12" s="427"/>
      <c r="AW12" s="427"/>
      <c r="AX12" s="427"/>
      <c r="AY12" s="428" t="s">
        <v>128</v>
      </c>
      <c r="AZ12" s="429"/>
      <c r="BA12" s="429"/>
      <c r="BB12" s="429"/>
      <c r="BC12" s="429"/>
      <c r="BD12" s="429"/>
      <c r="BE12" s="429"/>
      <c r="BF12" s="429"/>
      <c r="BG12" s="429"/>
      <c r="BH12" s="429"/>
      <c r="BI12" s="429"/>
      <c r="BJ12" s="429"/>
      <c r="BK12" s="429"/>
      <c r="BL12" s="429"/>
      <c r="BM12" s="430"/>
      <c r="BN12" s="394">
        <v>1334415</v>
      </c>
      <c r="BO12" s="395"/>
      <c r="BP12" s="395"/>
      <c r="BQ12" s="395"/>
      <c r="BR12" s="395"/>
      <c r="BS12" s="395"/>
      <c r="BT12" s="395"/>
      <c r="BU12" s="396"/>
      <c r="BV12" s="394">
        <v>2185514</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15">
      <c r="A13" s="163"/>
      <c r="B13" s="457"/>
      <c r="C13" s="458"/>
      <c r="D13" s="458"/>
      <c r="E13" s="458"/>
      <c r="F13" s="458"/>
      <c r="G13" s="458"/>
      <c r="H13" s="458"/>
      <c r="I13" s="458"/>
      <c r="J13" s="458"/>
      <c r="K13" s="459"/>
      <c r="L13" s="178"/>
      <c r="M13" s="485" t="s">
        <v>130</v>
      </c>
      <c r="N13" s="486"/>
      <c r="O13" s="486"/>
      <c r="P13" s="486"/>
      <c r="Q13" s="487"/>
      <c r="R13" s="478">
        <v>89126</v>
      </c>
      <c r="S13" s="479"/>
      <c r="T13" s="479"/>
      <c r="U13" s="479"/>
      <c r="V13" s="480"/>
      <c r="W13" s="410" t="s">
        <v>131</v>
      </c>
      <c r="X13" s="411"/>
      <c r="Y13" s="411"/>
      <c r="Z13" s="411"/>
      <c r="AA13" s="411"/>
      <c r="AB13" s="401"/>
      <c r="AC13" s="445">
        <v>5062</v>
      </c>
      <c r="AD13" s="446"/>
      <c r="AE13" s="446"/>
      <c r="AF13" s="446"/>
      <c r="AG13" s="488"/>
      <c r="AH13" s="445">
        <v>6007</v>
      </c>
      <c r="AI13" s="446"/>
      <c r="AJ13" s="446"/>
      <c r="AK13" s="446"/>
      <c r="AL13" s="447"/>
      <c r="AM13" s="423" t="s">
        <v>132</v>
      </c>
      <c r="AN13" s="424"/>
      <c r="AO13" s="424"/>
      <c r="AP13" s="424"/>
      <c r="AQ13" s="424"/>
      <c r="AR13" s="424"/>
      <c r="AS13" s="424"/>
      <c r="AT13" s="425"/>
      <c r="AU13" s="426" t="s">
        <v>114</v>
      </c>
      <c r="AV13" s="427"/>
      <c r="AW13" s="427"/>
      <c r="AX13" s="427"/>
      <c r="AY13" s="428" t="s">
        <v>133</v>
      </c>
      <c r="AZ13" s="429"/>
      <c r="BA13" s="429"/>
      <c r="BB13" s="429"/>
      <c r="BC13" s="429"/>
      <c r="BD13" s="429"/>
      <c r="BE13" s="429"/>
      <c r="BF13" s="429"/>
      <c r="BG13" s="429"/>
      <c r="BH13" s="429"/>
      <c r="BI13" s="429"/>
      <c r="BJ13" s="429"/>
      <c r="BK13" s="429"/>
      <c r="BL13" s="429"/>
      <c r="BM13" s="430"/>
      <c r="BN13" s="394">
        <v>-367786</v>
      </c>
      <c r="BO13" s="395"/>
      <c r="BP13" s="395"/>
      <c r="BQ13" s="395"/>
      <c r="BR13" s="395"/>
      <c r="BS13" s="395"/>
      <c r="BT13" s="395"/>
      <c r="BU13" s="396"/>
      <c r="BV13" s="394">
        <v>-1503854</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9.1999999999999993</v>
      </c>
      <c r="CU13" s="392"/>
      <c r="CV13" s="392"/>
      <c r="CW13" s="392"/>
      <c r="CX13" s="392"/>
      <c r="CY13" s="392"/>
      <c r="CZ13" s="392"/>
      <c r="DA13" s="393"/>
      <c r="DB13" s="391">
        <v>8.6999999999999993</v>
      </c>
      <c r="DC13" s="392"/>
      <c r="DD13" s="392"/>
      <c r="DE13" s="392"/>
      <c r="DF13" s="392"/>
      <c r="DG13" s="392"/>
      <c r="DH13" s="392"/>
      <c r="DI13" s="393"/>
    </row>
    <row r="14" spans="1:119" ht="18.75" customHeight="1" thickBot="1" x14ac:dyDescent="0.2">
      <c r="A14" s="163"/>
      <c r="B14" s="457"/>
      <c r="C14" s="458"/>
      <c r="D14" s="458"/>
      <c r="E14" s="458"/>
      <c r="F14" s="458"/>
      <c r="G14" s="458"/>
      <c r="H14" s="458"/>
      <c r="I14" s="458"/>
      <c r="J14" s="458"/>
      <c r="K14" s="459"/>
      <c r="L14" s="475" t="s">
        <v>135</v>
      </c>
      <c r="M14" s="476"/>
      <c r="N14" s="476"/>
      <c r="O14" s="476"/>
      <c r="P14" s="476"/>
      <c r="Q14" s="477"/>
      <c r="R14" s="478">
        <v>91094</v>
      </c>
      <c r="S14" s="479"/>
      <c r="T14" s="479"/>
      <c r="U14" s="479"/>
      <c r="V14" s="480"/>
      <c r="W14" s="384"/>
      <c r="X14" s="385"/>
      <c r="Y14" s="385"/>
      <c r="Z14" s="385"/>
      <c r="AA14" s="385"/>
      <c r="AB14" s="374"/>
      <c r="AC14" s="481">
        <v>10.9</v>
      </c>
      <c r="AD14" s="482"/>
      <c r="AE14" s="482"/>
      <c r="AF14" s="482"/>
      <c r="AG14" s="483"/>
      <c r="AH14" s="481">
        <v>12.4</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v>50.6</v>
      </c>
      <c r="CU14" s="493"/>
      <c r="CV14" s="493"/>
      <c r="CW14" s="493"/>
      <c r="CX14" s="493"/>
      <c r="CY14" s="493"/>
      <c r="CZ14" s="493"/>
      <c r="DA14" s="494"/>
      <c r="DB14" s="492">
        <v>44.4</v>
      </c>
      <c r="DC14" s="493"/>
      <c r="DD14" s="493"/>
      <c r="DE14" s="493"/>
      <c r="DF14" s="493"/>
      <c r="DG14" s="493"/>
      <c r="DH14" s="493"/>
      <c r="DI14" s="494"/>
    </row>
    <row r="15" spans="1:119" ht="18.75" customHeight="1" x14ac:dyDescent="0.15">
      <c r="A15" s="163"/>
      <c r="B15" s="457"/>
      <c r="C15" s="458"/>
      <c r="D15" s="458"/>
      <c r="E15" s="458"/>
      <c r="F15" s="458"/>
      <c r="G15" s="458"/>
      <c r="H15" s="458"/>
      <c r="I15" s="458"/>
      <c r="J15" s="458"/>
      <c r="K15" s="459"/>
      <c r="L15" s="178"/>
      <c r="M15" s="485" t="s">
        <v>130</v>
      </c>
      <c r="N15" s="486"/>
      <c r="O15" s="486"/>
      <c r="P15" s="486"/>
      <c r="Q15" s="487"/>
      <c r="R15" s="478">
        <v>90428</v>
      </c>
      <c r="S15" s="479"/>
      <c r="T15" s="479"/>
      <c r="U15" s="479"/>
      <c r="V15" s="480"/>
      <c r="W15" s="410" t="s">
        <v>137</v>
      </c>
      <c r="X15" s="411"/>
      <c r="Y15" s="411"/>
      <c r="Z15" s="411"/>
      <c r="AA15" s="411"/>
      <c r="AB15" s="401"/>
      <c r="AC15" s="445">
        <v>12648</v>
      </c>
      <c r="AD15" s="446"/>
      <c r="AE15" s="446"/>
      <c r="AF15" s="446"/>
      <c r="AG15" s="488"/>
      <c r="AH15" s="445">
        <v>12923</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12120936</v>
      </c>
      <c r="BO15" s="358"/>
      <c r="BP15" s="358"/>
      <c r="BQ15" s="358"/>
      <c r="BR15" s="358"/>
      <c r="BS15" s="358"/>
      <c r="BT15" s="358"/>
      <c r="BU15" s="359"/>
      <c r="BV15" s="357">
        <v>11983410</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27.3</v>
      </c>
      <c r="AD16" s="482"/>
      <c r="AE16" s="482"/>
      <c r="AF16" s="482"/>
      <c r="AG16" s="483"/>
      <c r="AH16" s="481">
        <v>26.6</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25811025</v>
      </c>
      <c r="BO16" s="395"/>
      <c r="BP16" s="395"/>
      <c r="BQ16" s="395"/>
      <c r="BR16" s="395"/>
      <c r="BS16" s="395"/>
      <c r="BT16" s="395"/>
      <c r="BU16" s="396"/>
      <c r="BV16" s="394">
        <v>25711074</v>
      </c>
      <c r="BW16" s="395"/>
      <c r="BX16" s="395"/>
      <c r="BY16" s="395"/>
      <c r="BZ16" s="395"/>
      <c r="CA16" s="395"/>
      <c r="CB16" s="395"/>
      <c r="CC16" s="396"/>
      <c r="CD16" s="172"/>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
      <c r="A17" s="163"/>
      <c r="B17" s="460"/>
      <c r="C17" s="461"/>
      <c r="D17" s="461"/>
      <c r="E17" s="461"/>
      <c r="F17" s="461"/>
      <c r="G17" s="461"/>
      <c r="H17" s="461"/>
      <c r="I17" s="461"/>
      <c r="J17" s="461"/>
      <c r="K17" s="462"/>
      <c r="L17" s="182"/>
      <c r="M17" s="505" t="s">
        <v>143</v>
      </c>
      <c r="N17" s="506"/>
      <c r="O17" s="506"/>
      <c r="P17" s="506"/>
      <c r="Q17" s="507"/>
      <c r="R17" s="500" t="s">
        <v>144</v>
      </c>
      <c r="S17" s="501"/>
      <c r="T17" s="501"/>
      <c r="U17" s="501"/>
      <c r="V17" s="502"/>
      <c r="W17" s="410" t="s">
        <v>145</v>
      </c>
      <c r="X17" s="411"/>
      <c r="Y17" s="411"/>
      <c r="Z17" s="411"/>
      <c r="AA17" s="411"/>
      <c r="AB17" s="401"/>
      <c r="AC17" s="445">
        <v>28653</v>
      </c>
      <c r="AD17" s="446"/>
      <c r="AE17" s="446"/>
      <c r="AF17" s="446"/>
      <c r="AG17" s="488"/>
      <c r="AH17" s="445">
        <v>29641</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15096905</v>
      </c>
      <c r="BO17" s="395"/>
      <c r="BP17" s="395"/>
      <c r="BQ17" s="395"/>
      <c r="BR17" s="395"/>
      <c r="BS17" s="395"/>
      <c r="BT17" s="395"/>
      <c r="BU17" s="396"/>
      <c r="BV17" s="394">
        <v>14916034</v>
      </c>
      <c r="BW17" s="395"/>
      <c r="BX17" s="395"/>
      <c r="BY17" s="395"/>
      <c r="BZ17" s="395"/>
      <c r="CA17" s="395"/>
      <c r="CB17" s="395"/>
      <c r="CC17" s="396"/>
      <c r="CD17" s="172"/>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
      <c r="A18" s="163"/>
      <c r="B18" s="516" t="s">
        <v>147</v>
      </c>
      <c r="C18" s="437"/>
      <c r="D18" s="437"/>
      <c r="E18" s="517"/>
      <c r="F18" s="517"/>
      <c r="G18" s="517"/>
      <c r="H18" s="517"/>
      <c r="I18" s="517"/>
      <c r="J18" s="517"/>
      <c r="K18" s="517"/>
      <c r="L18" s="518">
        <v>908.39</v>
      </c>
      <c r="M18" s="518"/>
      <c r="N18" s="518"/>
      <c r="O18" s="518"/>
      <c r="P18" s="518"/>
      <c r="Q18" s="518"/>
      <c r="R18" s="519"/>
      <c r="S18" s="519"/>
      <c r="T18" s="519"/>
      <c r="U18" s="519"/>
      <c r="V18" s="520"/>
      <c r="W18" s="412"/>
      <c r="X18" s="413"/>
      <c r="Y18" s="413"/>
      <c r="Z18" s="413"/>
      <c r="AA18" s="413"/>
      <c r="AB18" s="404"/>
      <c r="AC18" s="521">
        <v>61.8</v>
      </c>
      <c r="AD18" s="522"/>
      <c r="AE18" s="522"/>
      <c r="AF18" s="522"/>
      <c r="AG18" s="523"/>
      <c r="AH18" s="521">
        <v>61</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26846159</v>
      </c>
      <c r="BO18" s="395"/>
      <c r="BP18" s="395"/>
      <c r="BQ18" s="395"/>
      <c r="BR18" s="395"/>
      <c r="BS18" s="395"/>
      <c r="BT18" s="395"/>
      <c r="BU18" s="396"/>
      <c r="BV18" s="394">
        <v>26450556</v>
      </c>
      <c r="BW18" s="395"/>
      <c r="BX18" s="395"/>
      <c r="BY18" s="395"/>
      <c r="BZ18" s="395"/>
      <c r="CA18" s="395"/>
      <c r="CB18" s="395"/>
      <c r="CC18" s="396"/>
      <c r="CD18" s="172"/>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
      <c r="A19" s="163"/>
      <c r="B19" s="516" t="s">
        <v>149</v>
      </c>
      <c r="C19" s="437"/>
      <c r="D19" s="437"/>
      <c r="E19" s="517"/>
      <c r="F19" s="517"/>
      <c r="G19" s="517"/>
      <c r="H19" s="517"/>
      <c r="I19" s="517"/>
      <c r="J19" s="517"/>
      <c r="K19" s="517"/>
      <c r="L19" s="525">
        <v>103</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36132508</v>
      </c>
      <c r="BO19" s="395"/>
      <c r="BP19" s="395"/>
      <c r="BQ19" s="395"/>
      <c r="BR19" s="395"/>
      <c r="BS19" s="395"/>
      <c r="BT19" s="395"/>
      <c r="BU19" s="396"/>
      <c r="BV19" s="394">
        <v>37129444</v>
      </c>
      <c r="BW19" s="395"/>
      <c r="BX19" s="395"/>
      <c r="BY19" s="395"/>
      <c r="BZ19" s="395"/>
      <c r="CA19" s="395"/>
      <c r="CB19" s="395"/>
      <c r="CC19" s="396"/>
      <c r="CD19" s="172"/>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
      <c r="A20" s="163"/>
      <c r="B20" s="516" t="s">
        <v>151</v>
      </c>
      <c r="C20" s="437"/>
      <c r="D20" s="437"/>
      <c r="E20" s="517"/>
      <c r="F20" s="517"/>
      <c r="G20" s="517"/>
      <c r="H20" s="517"/>
      <c r="I20" s="517"/>
      <c r="J20" s="517"/>
      <c r="K20" s="517"/>
      <c r="L20" s="525">
        <v>34724</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2"/>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
      <c r="A21" s="163"/>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72"/>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15">
      <c r="A22" s="163"/>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49073612</v>
      </c>
      <c r="BO22" s="358"/>
      <c r="BP22" s="358"/>
      <c r="BQ22" s="358"/>
      <c r="BR22" s="358"/>
      <c r="BS22" s="358"/>
      <c r="BT22" s="358"/>
      <c r="BU22" s="359"/>
      <c r="BV22" s="357">
        <v>51299110</v>
      </c>
      <c r="BW22" s="358"/>
      <c r="BX22" s="358"/>
      <c r="BY22" s="358"/>
      <c r="BZ22" s="358"/>
      <c r="CA22" s="358"/>
      <c r="CB22" s="358"/>
      <c r="CC22" s="359"/>
      <c r="CD22" s="172"/>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15">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40691348</v>
      </c>
      <c r="BO23" s="395"/>
      <c r="BP23" s="395"/>
      <c r="BQ23" s="395"/>
      <c r="BR23" s="395"/>
      <c r="BS23" s="395"/>
      <c r="BT23" s="395"/>
      <c r="BU23" s="396"/>
      <c r="BV23" s="394">
        <v>42309983</v>
      </c>
      <c r="BW23" s="395"/>
      <c r="BX23" s="395"/>
      <c r="BY23" s="395"/>
      <c r="BZ23" s="395"/>
      <c r="CA23" s="395"/>
      <c r="CB23" s="395"/>
      <c r="CC23" s="396"/>
      <c r="CD23" s="172"/>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
      <c r="A24" s="163"/>
      <c r="B24" s="565"/>
      <c r="C24" s="541"/>
      <c r="D24" s="542"/>
      <c r="E24" s="444" t="s">
        <v>161</v>
      </c>
      <c r="F24" s="424"/>
      <c r="G24" s="424"/>
      <c r="H24" s="424"/>
      <c r="I24" s="424"/>
      <c r="J24" s="424"/>
      <c r="K24" s="425"/>
      <c r="L24" s="445">
        <v>1</v>
      </c>
      <c r="M24" s="446"/>
      <c r="N24" s="446"/>
      <c r="O24" s="446"/>
      <c r="P24" s="488"/>
      <c r="Q24" s="445">
        <v>8260</v>
      </c>
      <c r="R24" s="446"/>
      <c r="S24" s="446"/>
      <c r="T24" s="446"/>
      <c r="U24" s="446"/>
      <c r="V24" s="488"/>
      <c r="W24" s="540"/>
      <c r="X24" s="541"/>
      <c r="Y24" s="542"/>
      <c r="Z24" s="444" t="s">
        <v>162</v>
      </c>
      <c r="AA24" s="424"/>
      <c r="AB24" s="424"/>
      <c r="AC24" s="424"/>
      <c r="AD24" s="424"/>
      <c r="AE24" s="424"/>
      <c r="AF24" s="424"/>
      <c r="AG24" s="425"/>
      <c r="AH24" s="445">
        <v>841</v>
      </c>
      <c r="AI24" s="446"/>
      <c r="AJ24" s="446"/>
      <c r="AK24" s="446"/>
      <c r="AL24" s="488"/>
      <c r="AM24" s="445">
        <v>2647468</v>
      </c>
      <c r="AN24" s="446"/>
      <c r="AO24" s="446"/>
      <c r="AP24" s="446"/>
      <c r="AQ24" s="446"/>
      <c r="AR24" s="488"/>
      <c r="AS24" s="445">
        <v>3148</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35423808</v>
      </c>
      <c r="BO24" s="395"/>
      <c r="BP24" s="395"/>
      <c r="BQ24" s="395"/>
      <c r="BR24" s="395"/>
      <c r="BS24" s="395"/>
      <c r="BT24" s="395"/>
      <c r="BU24" s="396"/>
      <c r="BV24" s="394">
        <v>36210233</v>
      </c>
      <c r="BW24" s="395"/>
      <c r="BX24" s="395"/>
      <c r="BY24" s="395"/>
      <c r="BZ24" s="395"/>
      <c r="CA24" s="395"/>
      <c r="CB24" s="395"/>
      <c r="CC24" s="396"/>
      <c r="CD24" s="172"/>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15">
      <c r="A25" s="163"/>
      <c r="B25" s="565"/>
      <c r="C25" s="541"/>
      <c r="D25" s="542"/>
      <c r="E25" s="444" t="s">
        <v>164</v>
      </c>
      <c r="F25" s="424"/>
      <c r="G25" s="424"/>
      <c r="H25" s="424"/>
      <c r="I25" s="424"/>
      <c r="J25" s="424"/>
      <c r="K25" s="425"/>
      <c r="L25" s="445">
        <v>2</v>
      </c>
      <c r="M25" s="446"/>
      <c r="N25" s="446"/>
      <c r="O25" s="446"/>
      <c r="P25" s="488"/>
      <c r="Q25" s="445">
        <v>6770</v>
      </c>
      <c r="R25" s="446"/>
      <c r="S25" s="446"/>
      <c r="T25" s="446"/>
      <c r="U25" s="446"/>
      <c r="V25" s="488"/>
      <c r="W25" s="540"/>
      <c r="X25" s="541"/>
      <c r="Y25" s="542"/>
      <c r="Z25" s="444" t="s">
        <v>165</v>
      </c>
      <c r="AA25" s="424"/>
      <c r="AB25" s="424"/>
      <c r="AC25" s="424"/>
      <c r="AD25" s="424"/>
      <c r="AE25" s="424"/>
      <c r="AF25" s="424"/>
      <c r="AG25" s="425"/>
      <c r="AH25" s="445">
        <v>145</v>
      </c>
      <c r="AI25" s="446"/>
      <c r="AJ25" s="446"/>
      <c r="AK25" s="446"/>
      <c r="AL25" s="488"/>
      <c r="AM25" s="445">
        <v>456750</v>
      </c>
      <c r="AN25" s="446"/>
      <c r="AO25" s="446"/>
      <c r="AP25" s="446"/>
      <c r="AQ25" s="446"/>
      <c r="AR25" s="488"/>
      <c r="AS25" s="445">
        <v>3150</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5184292</v>
      </c>
      <c r="BO25" s="358"/>
      <c r="BP25" s="358"/>
      <c r="BQ25" s="358"/>
      <c r="BR25" s="358"/>
      <c r="BS25" s="358"/>
      <c r="BT25" s="358"/>
      <c r="BU25" s="359"/>
      <c r="BV25" s="357">
        <v>2904375</v>
      </c>
      <c r="BW25" s="358"/>
      <c r="BX25" s="358"/>
      <c r="BY25" s="358"/>
      <c r="BZ25" s="358"/>
      <c r="CA25" s="358"/>
      <c r="CB25" s="358"/>
      <c r="CC25" s="359"/>
      <c r="CD25" s="172"/>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15">
      <c r="A26" s="163"/>
      <c r="B26" s="565"/>
      <c r="C26" s="541"/>
      <c r="D26" s="542"/>
      <c r="E26" s="444" t="s">
        <v>167</v>
      </c>
      <c r="F26" s="424"/>
      <c r="G26" s="424"/>
      <c r="H26" s="424"/>
      <c r="I26" s="424"/>
      <c r="J26" s="424"/>
      <c r="K26" s="425"/>
      <c r="L26" s="445">
        <v>1</v>
      </c>
      <c r="M26" s="446"/>
      <c r="N26" s="446"/>
      <c r="O26" s="446"/>
      <c r="P26" s="488"/>
      <c r="Q26" s="445">
        <v>5780</v>
      </c>
      <c r="R26" s="446"/>
      <c r="S26" s="446"/>
      <c r="T26" s="446"/>
      <c r="U26" s="446"/>
      <c r="V26" s="488"/>
      <c r="W26" s="540"/>
      <c r="X26" s="541"/>
      <c r="Y26" s="542"/>
      <c r="Z26" s="444" t="s">
        <v>168</v>
      </c>
      <c r="AA26" s="546"/>
      <c r="AB26" s="546"/>
      <c r="AC26" s="546"/>
      <c r="AD26" s="546"/>
      <c r="AE26" s="546"/>
      <c r="AF26" s="546"/>
      <c r="AG26" s="547"/>
      <c r="AH26" s="445">
        <v>65</v>
      </c>
      <c r="AI26" s="446"/>
      <c r="AJ26" s="446"/>
      <c r="AK26" s="446"/>
      <c r="AL26" s="488"/>
      <c r="AM26" s="445">
        <v>194610</v>
      </c>
      <c r="AN26" s="446"/>
      <c r="AO26" s="446"/>
      <c r="AP26" s="446"/>
      <c r="AQ26" s="446"/>
      <c r="AR26" s="488"/>
      <c r="AS26" s="445">
        <v>2994</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t="s">
        <v>122</v>
      </c>
      <c r="BO26" s="395"/>
      <c r="BP26" s="395"/>
      <c r="BQ26" s="395"/>
      <c r="BR26" s="395"/>
      <c r="BS26" s="395"/>
      <c r="BT26" s="395"/>
      <c r="BU26" s="396"/>
      <c r="BV26" s="394" t="s">
        <v>122</v>
      </c>
      <c r="BW26" s="395"/>
      <c r="BX26" s="395"/>
      <c r="BY26" s="395"/>
      <c r="BZ26" s="395"/>
      <c r="CA26" s="395"/>
      <c r="CB26" s="395"/>
      <c r="CC26" s="396"/>
      <c r="CD26" s="172"/>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
      <c r="A27" s="163"/>
      <c r="B27" s="565"/>
      <c r="C27" s="541"/>
      <c r="D27" s="542"/>
      <c r="E27" s="444" t="s">
        <v>170</v>
      </c>
      <c r="F27" s="424"/>
      <c r="G27" s="424"/>
      <c r="H27" s="424"/>
      <c r="I27" s="424"/>
      <c r="J27" s="424"/>
      <c r="K27" s="425"/>
      <c r="L27" s="445">
        <v>1</v>
      </c>
      <c r="M27" s="446"/>
      <c r="N27" s="446"/>
      <c r="O27" s="446"/>
      <c r="P27" s="488"/>
      <c r="Q27" s="445">
        <v>4310</v>
      </c>
      <c r="R27" s="446"/>
      <c r="S27" s="446"/>
      <c r="T27" s="446"/>
      <c r="U27" s="446"/>
      <c r="V27" s="488"/>
      <c r="W27" s="540"/>
      <c r="X27" s="541"/>
      <c r="Y27" s="542"/>
      <c r="Z27" s="444" t="s">
        <v>171</v>
      </c>
      <c r="AA27" s="424"/>
      <c r="AB27" s="424"/>
      <c r="AC27" s="424"/>
      <c r="AD27" s="424"/>
      <c r="AE27" s="424"/>
      <c r="AF27" s="424"/>
      <c r="AG27" s="425"/>
      <c r="AH27" s="445">
        <v>7</v>
      </c>
      <c r="AI27" s="446"/>
      <c r="AJ27" s="446"/>
      <c r="AK27" s="446"/>
      <c r="AL27" s="488"/>
      <c r="AM27" s="445">
        <v>26685</v>
      </c>
      <c r="AN27" s="446"/>
      <c r="AO27" s="446"/>
      <c r="AP27" s="446"/>
      <c r="AQ27" s="446"/>
      <c r="AR27" s="488"/>
      <c r="AS27" s="445">
        <v>3812</v>
      </c>
      <c r="AT27" s="446"/>
      <c r="AU27" s="446"/>
      <c r="AV27" s="446"/>
      <c r="AW27" s="446"/>
      <c r="AX27" s="447"/>
      <c r="AY27" s="489" t="s">
        <v>172</v>
      </c>
      <c r="AZ27" s="490"/>
      <c r="BA27" s="490"/>
      <c r="BB27" s="490"/>
      <c r="BC27" s="490"/>
      <c r="BD27" s="490"/>
      <c r="BE27" s="490"/>
      <c r="BF27" s="490"/>
      <c r="BG27" s="490"/>
      <c r="BH27" s="490"/>
      <c r="BI27" s="490"/>
      <c r="BJ27" s="490"/>
      <c r="BK27" s="490"/>
      <c r="BL27" s="490"/>
      <c r="BM27" s="491"/>
      <c r="BN27" s="513">
        <v>648007</v>
      </c>
      <c r="BO27" s="514"/>
      <c r="BP27" s="514"/>
      <c r="BQ27" s="514"/>
      <c r="BR27" s="514"/>
      <c r="BS27" s="514"/>
      <c r="BT27" s="514"/>
      <c r="BU27" s="515"/>
      <c r="BV27" s="513">
        <v>648007</v>
      </c>
      <c r="BW27" s="514"/>
      <c r="BX27" s="514"/>
      <c r="BY27" s="514"/>
      <c r="BZ27" s="514"/>
      <c r="CA27" s="514"/>
      <c r="CB27" s="514"/>
      <c r="CC27" s="515"/>
      <c r="CD27" s="166"/>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15">
      <c r="A28" s="163"/>
      <c r="B28" s="565"/>
      <c r="C28" s="541"/>
      <c r="D28" s="542"/>
      <c r="E28" s="444" t="s">
        <v>173</v>
      </c>
      <c r="F28" s="424"/>
      <c r="G28" s="424"/>
      <c r="H28" s="424"/>
      <c r="I28" s="424"/>
      <c r="J28" s="424"/>
      <c r="K28" s="425"/>
      <c r="L28" s="445">
        <v>1</v>
      </c>
      <c r="M28" s="446"/>
      <c r="N28" s="446"/>
      <c r="O28" s="446"/>
      <c r="P28" s="488"/>
      <c r="Q28" s="445">
        <v>3690</v>
      </c>
      <c r="R28" s="446"/>
      <c r="S28" s="446"/>
      <c r="T28" s="446"/>
      <c r="U28" s="446"/>
      <c r="V28" s="488"/>
      <c r="W28" s="540"/>
      <c r="X28" s="541"/>
      <c r="Y28" s="542"/>
      <c r="Z28" s="444" t="s">
        <v>174</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175</v>
      </c>
      <c r="AZ28" s="549"/>
      <c r="BA28" s="549"/>
      <c r="BB28" s="550"/>
      <c r="BC28" s="354" t="s">
        <v>46</v>
      </c>
      <c r="BD28" s="355"/>
      <c r="BE28" s="355"/>
      <c r="BF28" s="355"/>
      <c r="BG28" s="355"/>
      <c r="BH28" s="355"/>
      <c r="BI28" s="355"/>
      <c r="BJ28" s="355"/>
      <c r="BK28" s="355"/>
      <c r="BL28" s="355"/>
      <c r="BM28" s="356"/>
      <c r="BN28" s="357">
        <v>6123356</v>
      </c>
      <c r="BO28" s="358"/>
      <c r="BP28" s="358"/>
      <c r="BQ28" s="358"/>
      <c r="BR28" s="358"/>
      <c r="BS28" s="358"/>
      <c r="BT28" s="358"/>
      <c r="BU28" s="359"/>
      <c r="BV28" s="357">
        <v>6592103</v>
      </c>
      <c r="BW28" s="358"/>
      <c r="BX28" s="358"/>
      <c r="BY28" s="358"/>
      <c r="BZ28" s="358"/>
      <c r="CA28" s="358"/>
      <c r="CB28" s="358"/>
      <c r="CC28" s="359"/>
      <c r="CD28" s="172"/>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15">
      <c r="A29" s="163"/>
      <c r="B29" s="565"/>
      <c r="C29" s="541"/>
      <c r="D29" s="542"/>
      <c r="E29" s="444" t="s">
        <v>176</v>
      </c>
      <c r="F29" s="424"/>
      <c r="G29" s="424"/>
      <c r="H29" s="424"/>
      <c r="I29" s="424"/>
      <c r="J29" s="424"/>
      <c r="K29" s="425"/>
      <c r="L29" s="445">
        <v>24</v>
      </c>
      <c r="M29" s="446"/>
      <c r="N29" s="446"/>
      <c r="O29" s="446"/>
      <c r="P29" s="488"/>
      <c r="Q29" s="445">
        <v>3390</v>
      </c>
      <c r="R29" s="446"/>
      <c r="S29" s="446"/>
      <c r="T29" s="446"/>
      <c r="U29" s="446"/>
      <c r="V29" s="488"/>
      <c r="W29" s="543"/>
      <c r="X29" s="544"/>
      <c r="Y29" s="545"/>
      <c r="Z29" s="444" t="s">
        <v>177</v>
      </c>
      <c r="AA29" s="424"/>
      <c r="AB29" s="424"/>
      <c r="AC29" s="424"/>
      <c r="AD29" s="424"/>
      <c r="AE29" s="424"/>
      <c r="AF29" s="424"/>
      <c r="AG29" s="425"/>
      <c r="AH29" s="445">
        <v>848</v>
      </c>
      <c r="AI29" s="446"/>
      <c r="AJ29" s="446"/>
      <c r="AK29" s="446"/>
      <c r="AL29" s="488"/>
      <c r="AM29" s="445">
        <v>2674153</v>
      </c>
      <c r="AN29" s="446"/>
      <c r="AO29" s="446"/>
      <c r="AP29" s="446"/>
      <c r="AQ29" s="446"/>
      <c r="AR29" s="488"/>
      <c r="AS29" s="445">
        <v>3153</v>
      </c>
      <c r="AT29" s="446"/>
      <c r="AU29" s="446"/>
      <c r="AV29" s="446"/>
      <c r="AW29" s="446"/>
      <c r="AX29" s="447"/>
      <c r="AY29" s="551"/>
      <c r="AZ29" s="552"/>
      <c r="BA29" s="552"/>
      <c r="BB29" s="553"/>
      <c r="BC29" s="428" t="s">
        <v>178</v>
      </c>
      <c r="BD29" s="429"/>
      <c r="BE29" s="429"/>
      <c r="BF29" s="429"/>
      <c r="BG29" s="429"/>
      <c r="BH29" s="429"/>
      <c r="BI29" s="429"/>
      <c r="BJ29" s="429"/>
      <c r="BK29" s="429"/>
      <c r="BL29" s="429"/>
      <c r="BM29" s="430"/>
      <c r="BN29" s="394">
        <v>1381511</v>
      </c>
      <c r="BO29" s="395"/>
      <c r="BP29" s="395"/>
      <c r="BQ29" s="395"/>
      <c r="BR29" s="395"/>
      <c r="BS29" s="395"/>
      <c r="BT29" s="395"/>
      <c r="BU29" s="396"/>
      <c r="BV29" s="394">
        <v>1284235</v>
      </c>
      <c r="BW29" s="395"/>
      <c r="BX29" s="395"/>
      <c r="BY29" s="395"/>
      <c r="BZ29" s="395"/>
      <c r="CA29" s="395"/>
      <c r="CB29" s="395"/>
      <c r="CC29" s="396"/>
      <c r="CD29" s="166"/>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179</v>
      </c>
      <c r="X30" s="562"/>
      <c r="Y30" s="562"/>
      <c r="Z30" s="562"/>
      <c r="AA30" s="562"/>
      <c r="AB30" s="562"/>
      <c r="AC30" s="562"/>
      <c r="AD30" s="562"/>
      <c r="AE30" s="562"/>
      <c r="AF30" s="562"/>
      <c r="AG30" s="563"/>
      <c r="AH30" s="521">
        <v>96.7</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7815339</v>
      </c>
      <c r="BO30" s="514"/>
      <c r="BP30" s="514"/>
      <c r="BQ30" s="514"/>
      <c r="BR30" s="514"/>
      <c r="BS30" s="514"/>
      <c r="BT30" s="514"/>
      <c r="BU30" s="515"/>
      <c r="BV30" s="513">
        <v>7919089</v>
      </c>
      <c r="BW30" s="514"/>
      <c r="BX30" s="514"/>
      <c r="BY30" s="514"/>
      <c r="BZ30" s="514"/>
      <c r="CA30" s="514"/>
      <c r="CB30" s="514"/>
      <c r="CC30" s="515"/>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15">
      <c r="A31" s="163"/>
      <c r="B31" s="188"/>
      <c r="DI31" s="189"/>
    </row>
    <row r="32" spans="1:113" ht="13.5" customHeight="1" x14ac:dyDescent="0.15">
      <c r="A32" s="163"/>
      <c r="B32" s="190"/>
      <c r="C32" s="557" t="s">
        <v>180</v>
      </c>
      <c r="D32" s="557"/>
      <c r="E32" s="557"/>
      <c r="F32" s="557"/>
      <c r="G32" s="557"/>
      <c r="H32" s="557"/>
      <c r="I32" s="557"/>
      <c r="J32" s="557"/>
      <c r="K32" s="557"/>
      <c r="L32" s="557"/>
      <c r="M32" s="557"/>
      <c r="N32" s="557"/>
      <c r="O32" s="557"/>
      <c r="P32" s="557"/>
      <c r="Q32" s="557"/>
      <c r="R32" s="557"/>
      <c r="S32" s="557"/>
      <c r="U32" s="398" t="s">
        <v>181</v>
      </c>
      <c r="V32" s="398"/>
      <c r="W32" s="398"/>
      <c r="X32" s="398"/>
      <c r="Y32" s="398"/>
      <c r="Z32" s="398"/>
      <c r="AA32" s="398"/>
      <c r="AB32" s="398"/>
      <c r="AC32" s="398"/>
      <c r="AD32" s="398"/>
      <c r="AE32" s="398"/>
      <c r="AF32" s="398"/>
      <c r="AG32" s="398"/>
      <c r="AH32" s="398"/>
      <c r="AI32" s="398"/>
      <c r="AJ32" s="398"/>
      <c r="AK32" s="398"/>
      <c r="AM32" s="398" t="s">
        <v>182</v>
      </c>
      <c r="AN32" s="398"/>
      <c r="AO32" s="398"/>
      <c r="AP32" s="398"/>
      <c r="AQ32" s="398"/>
      <c r="AR32" s="398"/>
      <c r="AS32" s="398"/>
      <c r="AT32" s="398"/>
      <c r="AU32" s="398"/>
      <c r="AV32" s="398"/>
      <c r="AW32" s="398"/>
      <c r="AX32" s="398"/>
      <c r="AY32" s="398"/>
      <c r="AZ32" s="398"/>
      <c r="BA32" s="398"/>
      <c r="BB32" s="398"/>
      <c r="BC32" s="398"/>
      <c r="BE32" s="398" t="s">
        <v>183</v>
      </c>
      <c r="BF32" s="398"/>
      <c r="BG32" s="398"/>
      <c r="BH32" s="398"/>
      <c r="BI32" s="398"/>
      <c r="BJ32" s="398"/>
      <c r="BK32" s="398"/>
      <c r="BL32" s="398"/>
      <c r="BM32" s="398"/>
      <c r="BN32" s="398"/>
      <c r="BO32" s="398"/>
      <c r="BP32" s="398"/>
      <c r="BQ32" s="398"/>
      <c r="BR32" s="398"/>
      <c r="BS32" s="398"/>
      <c r="BT32" s="398"/>
      <c r="BU32" s="398"/>
      <c r="BW32" s="398" t="s">
        <v>184</v>
      </c>
      <c r="BX32" s="398"/>
      <c r="BY32" s="398"/>
      <c r="BZ32" s="398"/>
      <c r="CA32" s="398"/>
      <c r="CB32" s="398"/>
      <c r="CC32" s="398"/>
      <c r="CD32" s="398"/>
      <c r="CE32" s="398"/>
      <c r="CF32" s="398"/>
      <c r="CG32" s="398"/>
      <c r="CH32" s="398"/>
      <c r="CI32" s="398"/>
      <c r="CJ32" s="398"/>
      <c r="CK32" s="398"/>
      <c r="CL32" s="398"/>
      <c r="CM32" s="398"/>
      <c r="CO32" s="398" t="s">
        <v>185</v>
      </c>
      <c r="CP32" s="398"/>
      <c r="CQ32" s="398"/>
      <c r="CR32" s="398"/>
      <c r="CS32" s="398"/>
      <c r="CT32" s="398"/>
      <c r="CU32" s="398"/>
      <c r="CV32" s="398"/>
      <c r="CW32" s="398"/>
      <c r="CX32" s="398"/>
      <c r="CY32" s="398"/>
      <c r="CZ32" s="398"/>
      <c r="DA32" s="398"/>
      <c r="DB32" s="398"/>
      <c r="DC32" s="398"/>
      <c r="DD32" s="398"/>
      <c r="DE32" s="398"/>
      <c r="DI32" s="189"/>
    </row>
    <row r="33" spans="1:113" ht="13.5" customHeight="1" x14ac:dyDescent="0.15">
      <c r="A33" s="163"/>
      <c r="B33" s="190"/>
      <c r="C33" s="418" t="s">
        <v>186</v>
      </c>
      <c r="D33" s="418"/>
      <c r="E33" s="383" t="s">
        <v>187</v>
      </c>
      <c r="F33" s="383"/>
      <c r="G33" s="383"/>
      <c r="H33" s="383"/>
      <c r="I33" s="383"/>
      <c r="J33" s="383"/>
      <c r="K33" s="383"/>
      <c r="L33" s="383"/>
      <c r="M33" s="383"/>
      <c r="N33" s="383"/>
      <c r="O33" s="383"/>
      <c r="P33" s="383"/>
      <c r="Q33" s="383"/>
      <c r="R33" s="383"/>
      <c r="S33" s="383"/>
      <c r="T33" s="167"/>
      <c r="U33" s="418" t="s">
        <v>186</v>
      </c>
      <c r="V33" s="418"/>
      <c r="W33" s="383" t="s">
        <v>187</v>
      </c>
      <c r="X33" s="383"/>
      <c r="Y33" s="383"/>
      <c r="Z33" s="383"/>
      <c r="AA33" s="383"/>
      <c r="AB33" s="383"/>
      <c r="AC33" s="383"/>
      <c r="AD33" s="383"/>
      <c r="AE33" s="383"/>
      <c r="AF33" s="383"/>
      <c r="AG33" s="383"/>
      <c r="AH33" s="383"/>
      <c r="AI33" s="383"/>
      <c r="AJ33" s="383"/>
      <c r="AK33" s="383"/>
      <c r="AL33" s="167"/>
      <c r="AM33" s="418" t="s">
        <v>186</v>
      </c>
      <c r="AN33" s="418"/>
      <c r="AO33" s="383" t="s">
        <v>187</v>
      </c>
      <c r="AP33" s="383"/>
      <c r="AQ33" s="383"/>
      <c r="AR33" s="383"/>
      <c r="AS33" s="383"/>
      <c r="AT33" s="383"/>
      <c r="AU33" s="383"/>
      <c r="AV33" s="383"/>
      <c r="AW33" s="383"/>
      <c r="AX33" s="383"/>
      <c r="AY33" s="383"/>
      <c r="AZ33" s="383"/>
      <c r="BA33" s="383"/>
      <c r="BB33" s="383"/>
      <c r="BC33" s="383"/>
      <c r="BD33" s="173"/>
      <c r="BE33" s="383" t="s">
        <v>188</v>
      </c>
      <c r="BF33" s="383"/>
      <c r="BG33" s="383" t="s">
        <v>189</v>
      </c>
      <c r="BH33" s="383"/>
      <c r="BI33" s="383"/>
      <c r="BJ33" s="383"/>
      <c r="BK33" s="383"/>
      <c r="BL33" s="383"/>
      <c r="BM33" s="383"/>
      <c r="BN33" s="383"/>
      <c r="BO33" s="383"/>
      <c r="BP33" s="383"/>
      <c r="BQ33" s="383"/>
      <c r="BR33" s="383"/>
      <c r="BS33" s="383"/>
      <c r="BT33" s="383"/>
      <c r="BU33" s="383"/>
      <c r="BV33" s="173"/>
      <c r="BW33" s="418" t="s">
        <v>188</v>
      </c>
      <c r="BX33" s="418"/>
      <c r="BY33" s="383" t="s">
        <v>190</v>
      </c>
      <c r="BZ33" s="383"/>
      <c r="CA33" s="383"/>
      <c r="CB33" s="383"/>
      <c r="CC33" s="383"/>
      <c r="CD33" s="383"/>
      <c r="CE33" s="383"/>
      <c r="CF33" s="383"/>
      <c r="CG33" s="383"/>
      <c r="CH33" s="383"/>
      <c r="CI33" s="383"/>
      <c r="CJ33" s="383"/>
      <c r="CK33" s="383"/>
      <c r="CL33" s="383"/>
      <c r="CM33" s="383"/>
      <c r="CN33" s="167"/>
      <c r="CO33" s="418" t="s">
        <v>186</v>
      </c>
      <c r="CP33" s="418"/>
      <c r="CQ33" s="383" t="s">
        <v>191</v>
      </c>
      <c r="CR33" s="383"/>
      <c r="CS33" s="383"/>
      <c r="CT33" s="383"/>
      <c r="CU33" s="383"/>
      <c r="CV33" s="383"/>
      <c r="CW33" s="383"/>
      <c r="CX33" s="383"/>
      <c r="CY33" s="383"/>
      <c r="CZ33" s="383"/>
      <c r="DA33" s="383"/>
      <c r="DB33" s="383"/>
      <c r="DC33" s="383"/>
      <c r="DD33" s="383"/>
      <c r="DE33" s="383"/>
      <c r="DF33" s="167"/>
      <c r="DG33" s="583" t="s">
        <v>192</v>
      </c>
      <c r="DH33" s="583"/>
      <c r="DI33" s="168"/>
    </row>
    <row r="34" spans="1:113" ht="32.25" customHeight="1" x14ac:dyDescent="0.15">
      <c r="A34" s="163"/>
      <c r="B34" s="190"/>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2</v>
      </c>
      <c r="V34" s="584"/>
      <c r="W34" s="585" t="str">
        <f>IF('各会計、関係団体の財政状況及び健全化判断比率'!B28="","",'各会計、関係団体の財政状況及び健全化判断比率'!B28)</f>
        <v>花巻市国民健康保険特別会計</v>
      </c>
      <c r="X34" s="585"/>
      <c r="Y34" s="585"/>
      <c r="Z34" s="585"/>
      <c r="AA34" s="585"/>
      <c r="AB34" s="585"/>
      <c r="AC34" s="585"/>
      <c r="AD34" s="585"/>
      <c r="AE34" s="585"/>
      <c r="AF34" s="585"/>
      <c r="AG34" s="585"/>
      <c r="AH34" s="585"/>
      <c r="AI34" s="585"/>
      <c r="AJ34" s="585"/>
      <c r="AK34" s="585"/>
      <c r="AL34" s="163"/>
      <c r="AM34" s="584">
        <f>IF(AO34="","",MAX(C34:D43,U34:V43)+1)</f>
        <v>5</v>
      </c>
      <c r="AN34" s="584"/>
      <c r="AO34" s="585" t="str">
        <f>IF('各会計、関係団体の財政状況及び健全化判断比率'!B31="","",'各会計、関係団体の財政状況及び健全化判断比率'!B31)</f>
        <v>花巻市下水道事業会計</v>
      </c>
      <c r="AP34" s="585"/>
      <c r="AQ34" s="585"/>
      <c r="AR34" s="585"/>
      <c r="AS34" s="585"/>
      <c r="AT34" s="585"/>
      <c r="AU34" s="585"/>
      <c r="AV34" s="585"/>
      <c r="AW34" s="585"/>
      <c r="AX34" s="585"/>
      <c r="AY34" s="585"/>
      <c r="AZ34" s="585"/>
      <c r="BA34" s="585"/>
      <c r="BB34" s="585"/>
      <c r="BC34" s="585"/>
      <c r="BD34" s="163"/>
      <c r="BE34" s="584">
        <f>IF(BG34="","",MAX(C34:D43,U34:V43,AM34:AN43)+1)</f>
        <v>6</v>
      </c>
      <c r="BF34" s="584"/>
      <c r="BG34" s="585" t="str">
        <f>IF('各会計、関係団体の財政状況及び健全化判断比率'!B32="","",'各会計、関係団体の財政状況及び健全化判断比率'!B32)</f>
        <v>花巻市公設地方卸売市場事業特別会計</v>
      </c>
      <c r="BH34" s="585"/>
      <c r="BI34" s="585"/>
      <c r="BJ34" s="585"/>
      <c r="BK34" s="585"/>
      <c r="BL34" s="585"/>
      <c r="BM34" s="585"/>
      <c r="BN34" s="585"/>
      <c r="BO34" s="585"/>
      <c r="BP34" s="585"/>
      <c r="BQ34" s="585"/>
      <c r="BR34" s="585"/>
      <c r="BS34" s="585"/>
      <c r="BT34" s="585"/>
      <c r="BU34" s="585"/>
      <c r="BV34" s="163"/>
      <c r="BW34" s="584">
        <f>IF(BY34="","",MAX(C34:D43,U34:V43,AM34:AN43,BE34:BF43)+1)</f>
        <v>8</v>
      </c>
      <c r="BX34" s="584"/>
      <c r="BY34" s="585" t="str">
        <f>IF('各会計、関係団体の財政状況及び健全化判断比率'!B68="","",'各会計、関係団体の財政状況及び健全化判断比率'!B68)</f>
        <v>岩手中部水道企業団</v>
      </c>
      <c r="BZ34" s="585"/>
      <c r="CA34" s="585"/>
      <c r="CB34" s="585"/>
      <c r="CC34" s="585"/>
      <c r="CD34" s="585"/>
      <c r="CE34" s="585"/>
      <c r="CF34" s="585"/>
      <c r="CG34" s="585"/>
      <c r="CH34" s="585"/>
      <c r="CI34" s="585"/>
      <c r="CJ34" s="585"/>
      <c r="CK34" s="585"/>
      <c r="CL34" s="585"/>
      <c r="CM34" s="585"/>
      <c r="CN34" s="163"/>
      <c r="CO34" s="584">
        <f>IF(CQ34="","",MAX(C34:D43,U34:V43,AM34:AN43,BE34:BF43,BW34:BX43)+1)</f>
        <v>15</v>
      </c>
      <c r="CP34" s="584"/>
      <c r="CQ34" s="585" t="str">
        <f>IF('各会計、関係団体の財政状況及び健全化判断比率'!BS7="","",'各会計、関係団体の財政状況及び健全化判断比率'!BS7)</f>
        <v>とうわ地域資源開発公社</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68"/>
    </row>
    <row r="35" spans="1:113" ht="32.25" customHeight="1" x14ac:dyDescent="0.15">
      <c r="A35" s="163"/>
      <c r="B35" s="190"/>
      <c r="C35" s="584" t="str">
        <f>IF(E35="","",C34+1)</f>
        <v/>
      </c>
      <c r="D35" s="584"/>
      <c r="E35" s="585" t="str">
        <f>IF('各会計、関係団体の財政状況及び健全化判断比率'!B8="","",'各会計、関係団体の財政状況及び健全化判断比率'!B8)</f>
        <v/>
      </c>
      <c r="F35" s="585"/>
      <c r="G35" s="585"/>
      <c r="H35" s="585"/>
      <c r="I35" s="585"/>
      <c r="J35" s="585"/>
      <c r="K35" s="585"/>
      <c r="L35" s="585"/>
      <c r="M35" s="585"/>
      <c r="N35" s="585"/>
      <c r="O35" s="585"/>
      <c r="P35" s="585"/>
      <c r="Q35" s="585"/>
      <c r="R35" s="585"/>
      <c r="S35" s="585"/>
      <c r="T35" s="163"/>
      <c r="U35" s="584">
        <f>IF(W35="","",U34+1)</f>
        <v>3</v>
      </c>
      <c r="V35" s="584"/>
      <c r="W35" s="585" t="str">
        <f>IF('各会計、関係団体の財政状況及び健全化判断比率'!B29="","",'各会計、関係団体の財政状況及び健全化判断比率'!B29)</f>
        <v>花巻市後期高齢者医療特別会計</v>
      </c>
      <c r="X35" s="585"/>
      <c r="Y35" s="585"/>
      <c r="Z35" s="585"/>
      <c r="AA35" s="585"/>
      <c r="AB35" s="585"/>
      <c r="AC35" s="585"/>
      <c r="AD35" s="585"/>
      <c r="AE35" s="585"/>
      <c r="AF35" s="585"/>
      <c r="AG35" s="585"/>
      <c r="AH35" s="585"/>
      <c r="AI35" s="585"/>
      <c r="AJ35" s="585"/>
      <c r="AK35" s="585"/>
      <c r="AL35" s="163"/>
      <c r="AM35" s="584" t="str">
        <f t="shared" ref="AM35:AM43" si="0">IF(AO35="","",AM34+1)</f>
        <v/>
      </c>
      <c r="AN35" s="584"/>
      <c r="AO35" s="585"/>
      <c r="AP35" s="585"/>
      <c r="AQ35" s="585"/>
      <c r="AR35" s="585"/>
      <c r="AS35" s="585"/>
      <c r="AT35" s="585"/>
      <c r="AU35" s="585"/>
      <c r="AV35" s="585"/>
      <c r="AW35" s="585"/>
      <c r="AX35" s="585"/>
      <c r="AY35" s="585"/>
      <c r="AZ35" s="585"/>
      <c r="BA35" s="585"/>
      <c r="BB35" s="585"/>
      <c r="BC35" s="585"/>
      <c r="BD35" s="163"/>
      <c r="BE35" s="584">
        <f t="shared" ref="BE35:BE43" si="1">IF(BG35="","",BE34+1)</f>
        <v>7</v>
      </c>
      <c r="BF35" s="584"/>
      <c r="BG35" s="585" t="str">
        <f>IF('各会計、関係団体の財政状況及び健全化判断比率'!B33="","",'各会計、関係団体の財政状況及び健全化判断比率'!B33)</f>
        <v>花巻市産業団地事業特別会計</v>
      </c>
      <c r="BH35" s="585"/>
      <c r="BI35" s="585"/>
      <c r="BJ35" s="585"/>
      <c r="BK35" s="585"/>
      <c r="BL35" s="585"/>
      <c r="BM35" s="585"/>
      <c r="BN35" s="585"/>
      <c r="BO35" s="585"/>
      <c r="BP35" s="585"/>
      <c r="BQ35" s="585"/>
      <c r="BR35" s="585"/>
      <c r="BS35" s="585"/>
      <c r="BT35" s="585"/>
      <c r="BU35" s="585"/>
      <c r="BV35" s="163"/>
      <c r="BW35" s="584">
        <f t="shared" ref="BW35:BW43" si="2">IF(BY35="","",BW34+1)</f>
        <v>9</v>
      </c>
      <c r="BX35" s="584"/>
      <c r="BY35" s="585" t="str">
        <f>IF('各会計、関係団体の財政状況及び健全化判断比率'!B69="","",'各会計、関係団体の財政状況及び健全化判断比率'!B69)</f>
        <v>岩手中部広域行政組合</v>
      </c>
      <c r="BZ35" s="585"/>
      <c r="CA35" s="585"/>
      <c r="CB35" s="585"/>
      <c r="CC35" s="585"/>
      <c r="CD35" s="585"/>
      <c r="CE35" s="585"/>
      <c r="CF35" s="585"/>
      <c r="CG35" s="585"/>
      <c r="CH35" s="585"/>
      <c r="CI35" s="585"/>
      <c r="CJ35" s="585"/>
      <c r="CK35" s="585"/>
      <c r="CL35" s="585"/>
      <c r="CM35" s="585"/>
      <c r="CN35" s="163"/>
      <c r="CO35" s="584">
        <f t="shared" ref="CO35:CO43" si="3">IF(CQ35="","",CO34+1)</f>
        <v>16</v>
      </c>
      <c r="CP35" s="584"/>
      <c r="CQ35" s="585" t="str">
        <f>IF('各会計、関係団体の財政状況及び健全化判断比率'!BS8="","",'各会計、関係団体の財政状況及び健全化判断比率'!BS8)</f>
        <v>東和町総合サービス公社</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68"/>
    </row>
    <row r="36" spans="1:113" ht="32.25" customHeight="1" x14ac:dyDescent="0.15">
      <c r="A36" s="163"/>
      <c r="B36" s="190"/>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63"/>
      <c r="U36" s="584">
        <f t="shared" ref="U36:U43" si="4">IF(W36="","",U35+1)</f>
        <v>4</v>
      </c>
      <c r="V36" s="584"/>
      <c r="W36" s="585" t="str">
        <f>IF('各会計、関係団体の財政状況及び健全化判断比率'!B30="","",'各会計、関係団体の財政状況及び健全化判断比率'!B30)</f>
        <v>花巻市介護保険特別会計</v>
      </c>
      <c r="X36" s="585"/>
      <c r="Y36" s="585"/>
      <c r="Z36" s="585"/>
      <c r="AA36" s="585"/>
      <c r="AB36" s="585"/>
      <c r="AC36" s="585"/>
      <c r="AD36" s="585"/>
      <c r="AE36" s="585"/>
      <c r="AF36" s="585"/>
      <c r="AG36" s="585"/>
      <c r="AH36" s="585"/>
      <c r="AI36" s="585"/>
      <c r="AJ36" s="585"/>
      <c r="AK36" s="585"/>
      <c r="AL36" s="163"/>
      <c r="AM36" s="584" t="str">
        <f t="shared" si="0"/>
        <v/>
      </c>
      <c r="AN36" s="584"/>
      <c r="AO36" s="585"/>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f t="shared" si="2"/>
        <v>10</v>
      </c>
      <c r="BX36" s="584"/>
      <c r="BY36" s="585" t="str">
        <f>IF('各会計、関係団体の財政状況及び健全化判断比率'!B70="","",'各会計、関係団体の財政状況及び健全化判断比率'!B70)</f>
        <v>岩手県市町村総合事務組合（一般会計）</v>
      </c>
      <c r="BZ36" s="585"/>
      <c r="CA36" s="585"/>
      <c r="CB36" s="585"/>
      <c r="CC36" s="585"/>
      <c r="CD36" s="585"/>
      <c r="CE36" s="585"/>
      <c r="CF36" s="585"/>
      <c r="CG36" s="585"/>
      <c r="CH36" s="585"/>
      <c r="CI36" s="585"/>
      <c r="CJ36" s="585"/>
      <c r="CK36" s="585"/>
      <c r="CL36" s="585"/>
      <c r="CM36" s="585"/>
      <c r="CN36" s="163"/>
      <c r="CO36" s="584">
        <f t="shared" si="3"/>
        <v>17</v>
      </c>
      <c r="CP36" s="584"/>
      <c r="CQ36" s="585" t="str">
        <f>IF('各会計、関係団体の財政状況及び健全化判断比率'!BS9="","",'各会計、関係団体の財政状況及び健全化判断比率'!BS9)</f>
        <v>花巻市スポーツ協会</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68"/>
    </row>
    <row r="37" spans="1:113" ht="32.25" customHeight="1" x14ac:dyDescent="0.15">
      <c r="A37" s="163"/>
      <c r="B37" s="190"/>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63"/>
      <c r="U37" s="584" t="str">
        <f t="shared" si="4"/>
        <v/>
      </c>
      <c r="V37" s="584"/>
      <c r="W37" s="585"/>
      <c r="X37" s="585"/>
      <c r="Y37" s="585"/>
      <c r="Z37" s="585"/>
      <c r="AA37" s="585"/>
      <c r="AB37" s="585"/>
      <c r="AC37" s="585"/>
      <c r="AD37" s="585"/>
      <c r="AE37" s="585"/>
      <c r="AF37" s="585"/>
      <c r="AG37" s="585"/>
      <c r="AH37" s="585"/>
      <c r="AI37" s="585"/>
      <c r="AJ37" s="585"/>
      <c r="AK37" s="585"/>
      <c r="AL37" s="163"/>
      <c r="AM37" s="584" t="str">
        <f t="shared" si="0"/>
        <v/>
      </c>
      <c r="AN37" s="584"/>
      <c r="AO37" s="585"/>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f t="shared" si="2"/>
        <v>11</v>
      </c>
      <c r="BX37" s="584"/>
      <c r="BY37" s="585" t="str">
        <f>IF('各会計、関係団体の財政状況及び健全化判断比率'!B71="","",'各会計、関係団体の財政状況及び健全化判断比率'!B71)</f>
        <v>岩手県市町村総合事務組合（特別会計）</v>
      </c>
      <c r="BZ37" s="585"/>
      <c r="CA37" s="585"/>
      <c r="CB37" s="585"/>
      <c r="CC37" s="585"/>
      <c r="CD37" s="585"/>
      <c r="CE37" s="585"/>
      <c r="CF37" s="585"/>
      <c r="CG37" s="585"/>
      <c r="CH37" s="585"/>
      <c r="CI37" s="585"/>
      <c r="CJ37" s="585"/>
      <c r="CK37" s="585"/>
      <c r="CL37" s="585"/>
      <c r="CM37" s="585"/>
      <c r="CN37" s="163"/>
      <c r="CO37" s="584">
        <f t="shared" si="3"/>
        <v>18</v>
      </c>
      <c r="CP37" s="584"/>
      <c r="CQ37" s="585" t="str">
        <f>IF('各会計、関係団体の財政状況及び健全化判断比率'!BS10="","",'各会計、関係団体の財政状況及び健全化判断比率'!BS10)</f>
        <v>エーデルワイン</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68"/>
    </row>
    <row r="38" spans="1:113" ht="32.25" customHeight="1" x14ac:dyDescent="0.15">
      <c r="A38" s="163"/>
      <c r="B38" s="190"/>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t="str">
        <f t="shared" si="4"/>
        <v/>
      </c>
      <c r="V38" s="584"/>
      <c r="W38" s="585"/>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f t="shared" si="2"/>
        <v>12</v>
      </c>
      <c r="BX38" s="584"/>
      <c r="BY38" s="585" t="str">
        <f>IF('各会計、関係団体の財政状況及び健全化判断比率'!B72="","",'各会計、関係団体の財政状況及び健全化判断比率'!B72)</f>
        <v>岩手県後期高齢者医療広域連合（一般会計）</v>
      </c>
      <c r="BZ38" s="585"/>
      <c r="CA38" s="585"/>
      <c r="CB38" s="585"/>
      <c r="CC38" s="585"/>
      <c r="CD38" s="585"/>
      <c r="CE38" s="585"/>
      <c r="CF38" s="585"/>
      <c r="CG38" s="585"/>
      <c r="CH38" s="585"/>
      <c r="CI38" s="585"/>
      <c r="CJ38" s="585"/>
      <c r="CK38" s="585"/>
      <c r="CL38" s="585"/>
      <c r="CM38" s="585"/>
      <c r="CN38" s="163"/>
      <c r="CO38" s="584">
        <f t="shared" si="3"/>
        <v>19</v>
      </c>
      <c r="CP38" s="584"/>
      <c r="CQ38" s="585" t="str">
        <f>IF('各会計、関係団体の財政状況及び健全化判断比率'!BS11="","",'各会計、関係団体の財政状況及び健全化判断比率'!BS11)</f>
        <v>土澤まちづくり会社</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68"/>
    </row>
    <row r="39" spans="1:113" ht="32.25" customHeight="1" x14ac:dyDescent="0.15">
      <c r="A39" s="163"/>
      <c r="B39" s="190"/>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f t="shared" si="2"/>
        <v>13</v>
      </c>
      <c r="BX39" s="584"/>
      <c r="BY39" s="585" t="str">
        <f>IF('各会計、関係団体の財政状況及び健全化判断比率'!B73="","",'各会計、関係団体の財政状況及び健全化判断比率'!B73)</f>
        <v>岩手県後期高齢者医療広域連合（特別会計）</v>
      </c>
      <c r="BZ39" s="585"/>
      <c r="CA39" s="585"/>
      <c r="CB39" s="585"/>
      <c r="CC39" s="585"/>
      <c r="CD39" s="585"/>
      <c r="CE39" s="585"/>
      <c r="CF39" s="585"/>
      <c r="CG39" s="585"/>
      <c r="CH39" s="585"/>
      <c r="CI39" s="585"/>
      <c r="CJ39" s="585"/>
      <c r="CK39" s="585"/>
      <c r="CL39" s="585"/>
      <c r="CM39" s="585"/>
      <c r="CN39" s="163"/>
      <c r="CO39" s="584">
        <f t="shared" si="3"/>
        <v>20</v>
      </c>
      <c r="CP39" s="584"/>
      <c r="CQ39" s="585" t="str">
        <f>IF('各会計、関係団体の財政状況及び健全化判断比率'!BS12="","",'各会計、関係団体の財政状況及び健全化判断比率'!BS12)</f>
        <v>花巻地域農業管理センター</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68"/>
    </row>
    <row r="40" spans="1:113" ht="32.25" customHeight="1" x14ac:dyDescent="0.15">
      <c r="A40" s="163"/>
      <c r="B40" s="190"/>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f t="shared" si="2"/>
        <v>14</v>
      </c>
      <c r="BX40" s="584"/>
      <c r="BY40" s="585" t="str">
        <f>IF('各会計、関係団体の財政状況及び健全化判断比率'!B74="","",'各会計、関係団体の財政状況及び健全化判断比率'!B74)</f>
        <v>北上地区広域行政組合</v>
      </c>
      <c r="BZ40" s="585"/>
      <c r="CA40" s="585"/>
      <c r="CB40" s="585"/>
      <c r="CC40" s="585"/>
      <c r="CD40" s="585"/>
      <c r="CE40" s="585"/>
      <c r="CF40" s="585"/>
      <c r="CG40" s="585"/>
      <c r="CH40" s="585"/>
      <c r="CI40" s="585"/>
      <c r="CJ40" s="585"/>
      <c r="CK40" s="585"/>
      <c r="CL40" s="585"/>
      <c r="CM40" s="585"/>
      <c r="CN40" s="163"/>
      <c r="CO40" s="584">
        <f t="shared" si="3"/>
        <v>21</v>
      </c>
      <c r="CP40" s="584"/>
      <c r="CQ40" s="585" t="str">
        <f>IF('各会計、関係団体の財政状況及び健全化判断比率'!BS13="","",'各会計、関係団体の財政状況及び健全化判断比率'!BS13)</f>
        <v>石鳥谷観光物産</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68"/>
    </row>
    <row r="41" spans="1:113" ht="32.25" customHeight="1" x14ac:dyDescent="0.15">
      <c r="A41" s="163"/>
      <c r="B41" s="190"/>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t="str">
        <f t="shared" si="2"/>
        <v/>
      </c>
      <c r="BX41" s="584"/>
      <c r="BY41" s="585" t="str">
        <f>IF('各会計、関係団体の財政状況及び健全化判断比率'!B75="","",'各会計、関係団体の財政状況及び健全化判断比率'!B75)</f>
        <v/>
      </c>
      <c r="BZ41" s="585"/>
      <c r="CA41" s="585"/>
      <c r="CB41" s="585"/>
      <c r="CC41" s="585"/>
      <c r="CD41" s="585"/>
      <c r="CE41" s="585"/>
      <c r="CF41" s="585"/>
      <c r="CG41" s="585"/>
      <c r="CH41" s="585"/>
      <c r="CI41" s="585"/>
      <c r="CJ41" s="585"/>
      <c r="CK41" s="585"/>
      <c r="CL41" s="585"/>
      <c r="CM41" s="585"/>
      <c r="CN41" s="163"/>
      <c r="CO41" s="584">
        <f t="shared" si="3"/>
        <v>22</v>
      </c>
      <c r="CP41" s="584"/>
      <c r="CQ41" s="585" t="str">
        <f>IF('各会計、関係団体の財政状況及び健全化判断比率'!BS14="","",'各会計、関係団体の財政状況及び健全化判断比率'!BS14)</f>
        <v>花巻国際交流協会</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68"/>
    </row>
    <row r="42" spans="1:113" ht="32.25" customHeight="1" x14ac:dyDescent="0.15">
      <c r="B42" s="190"/>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t="str">
        <f t="shared" si="2"/>
        <v/>
      </c>
      <c r="BX42" s="584"/>
      <c r="BY42" s="585" t="str">
        <f>IF('各会計、関係団体の財政状況及び健全化判断比率'!B76="","",'各会計、関係団体の財政状況及び健全化判断比率'!B76)</f>
        <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68"/>
    </row>
    <row r="43" spans="1:113" ht="32.25" customHeight="1" x14ac:dyDescent="0.15">
      <c r="B43" s="190"/>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68"/>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193</v>
      </c>
      <c r="E46" s="587" t="s">
        <v>194</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15">
      <c r="E47" s="587" t="s">
        <v>195</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15">
      <c r="E48" s="587" t="s">
        <v>196</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15">
      <c r="E49" s="588" t="s">
        <v>197</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15">
      <c r="E50" s="587" t="s">
        <v>198</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15">
      <c r="E51" s="587" t="s">
        <v>199</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15">
      <c r="E52" s="587" t="s">
        <v>200</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15">
      <c r="E53" s="587" t="s">
        <v>201</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15"/>
    <row r="55" spans="5:113" x14ac:dyDescent="0.15"/>
    <row r="56" spans="5:113" x14ac:dyDescent="0.15"/>
  </sheetData>
  <sheetProtection algorithmName="SHA-512" hashValue="qZGQygtPw13rLzTPWqClwfliGZnyN85nfzAQppIyEEdjgK4fUGzdSfyKRHQhLqYUFdTiEPv64shGVoOO7YhkPw==" saltValue="wLmroa1NeVCSU/5FOSFJq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8" zoomScale="85" zoomScaleNormal="85" zoomScaleSheetLayoutView="100" workbookViewId="0">
      <selection activeCell="CD12" sqref="CD12:CS12"/>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15">
      <c r="A34" s="22"/>
      <c r="B34" s="31"/>
      <c r="C34" s="1136" t="s">
        <v>534</v>
      </c>
      <c r="D34" s="1136"/>
      <c r="E34" s="1137"/>
      <c r="F34" s="32">
        <v>4.34</v>
      </c>
      <c r="G34" s="33">
        <v>7.23</v>
      </c>
      <c r="H34" s="33">
        <v>7.32</v>
      </c>
      <c r="I34" s="33">
        <v>5.94</v>
      </c>
      <c r="J34" s="34">
        <v>6.28</v>
      </c>
      <c r="K34" s="22"/>
      <c r="L34" s="22"/>
      <c r="M34" s="22"/>
      <c r="N34" s="22"/>
      <c r="O34" s="22"/>
      <c r="P34" s="22"/>
    </row>
    <row r="35" spans="1:16" ht="39" customHeight="1" x14ac:dyDescent="0.15">
      <c r="A35" s="22"/>
      <c r="B35" s="35"/>
      <c r="C35" s="1132" t="s">
        <v>535</v>
      </c>
      <c r="D35" s="1132"/>
      <c r="E35" s="1133"/>
      <c r="F35" s="36">
        <v>1.01</v>
      </c>
      <c r="G35" s="37">
        <v>0.68</v>
      </c>
      <c r="H35" s="37">
        <v>0.35</v>
      </c>
      <c r="I35" s="37">
        <v>0</v>
      </c>
      <c r="J35" s="38">
        <v>1.43</v>
      </c>
      <c r="K35" s="22"/>
      <c r="L35" s="22"/>
      <c r="M35" s="22"/>
      <c r="N35" s="22"/>
      <c r="O35" s="22"/>
      <c r="P35" s="22"/>
    </row>
    <row r="36" spans="1:16" ht="39" customHeight="1" x14ac:dyDescent="0.15">
      <c r="A36" s="22"/>
      <c r="B36" s="35"/>
      <c r="C36" s="1132" t="s">
        <v>536</v>
      </c>
      <c r="D36" s="1132"/>
      <c r="E36" s="1133"/>
      <c r="F36" s="36">
        <v>0.49</v>
      </c>
      <c r="G36" s="37">
        <v>0.44</v>
      </c>
      <c r="H36" s="37">
        <v>0.68</v>
      </c>
      <c r="I36" s="37">
        <v>0.31</v>
      </c>
      <c r="J36" s="38">
        <v>0.45</v>
      </c>
      <c r="K36" s="22"/>
      <c r="L36" s="22"/>
      <c r="M36" s="22"/>
      <c r="N36" s="22"/>
      <c r="O36" s="22"/>
      <c r="P36" s="22"/>
    </row>
    <row r="37" spans="1:16" ht="39" customHeight="1" x14ac:dyDescent="0.15">
      <c r="A37" s="22"/>
      <c r="B37" s="35"/>
      <c r="C37" s="1132" t="s">
        <v>537</v>
      </c>
      <c r="D37" s="1132"/>
      <c r="E37" s="1133"/>
      <c r="F37" s="36">
        <v>0</v>
      </c>
      <c r="G37" s="37">
        <v>0</v>
      </c>
      <c r="H37" s="37">
        <v>0</v>
      </c>
      <c r="I37" s="37">
        <v>0</v>
      </c>
      <c r="J37" s="38">
        <v>0</v>
      </c>
      <c r="K37" s="22"/>
      <c r="L37" s="22"/>
      <c r="M37" s="22"/>
      <c r="N37" s="22"/>
      <c r="O37" s="22"/>
      <c r="P37" s="22"/>
    </row>
    <row r="38" spans="1:16" ht="39" customHeight="1" x14ac:dyDescent="0.15">
      <c r="A38" s="22"/>
      <c r="B38" s="35"/>
      <c r="C38" s="1132" t="s">
        <v>538</v>
      </c>
      <c r="D38" s="1132"/>
      <c r="E38" s="1133"/>
      <c r="F38" s="36">
        <v>0</v>
      </c>
      <c r="G38" s="37">
        <v>0</v>
      </c>
      <c r="H38" s="37">
        <v>0</v>
      </c>
      <c r="I38" s="37">
        <v>0</v>
      </c>
      <c r="J38" s="38">
        <v>0</v>
      </c>
      <c r="K38" s="22"/>
      <c r="L38" s="22"/>
      <c r="M38" s="22"/>
      <c r="N38" s="22"/>
      <c r="O38" s="22"/>
      <c r="P38" s="22"/>
    </row>
    <row r="39" spans="1:16" ht="39" customHeight="1" x14ac:dyDescent="0.15">
      <c r="A39" s="22"/>
      <c r="B39" s="35"/>
      <c r="C39" s="1132" t="s">
        <v>539</v>
      </c>
      <c r="D39" s="1132"/>
      <c r="E39" s="1133"/>
      <c r="F39" s="36">
        <v>0.02</v>
      </c>
      <c r="G39" s="37">
        <v>0.02</v>
      </c>
      <c r="H39" s="37">
        <v>0</v>
      </c>
      <c r="I39" s="37">
        <v>0.01</v>
      </c>
      <c r="J39" s="38">
        <v>0</v>
      </c>
      <c r="K39" s="22"/>
      <c r="L39" s="22"/>
      <c r="M39" s="22"/>
      <c r="N39" s="22"/>
      <c r="O39" s="22"/>
      <c r="P39" s="22"/>
    </row>
    <row r="40" spans="1:16" ht="39" customHeight="1" x14ac:dyDescent="0.15">
      <c r="A40" s="22"/>
      <c r="B40" s="35"/>
      <c r="C40" s="1132" t="s">
        <v>540</v>
      </c>
      <c r="D40" s="1132"/>
      <c r="E40" s="1133"/>
      <c r="F40" s="36" t="s">
        <v>487</v>
      </c>
      <c r="G40" s="37" t="s">
        <v>487</v>
      </c>
      <c r="H40" s="37" t="s">
        <v>487</v>
      </c>
      <c r="I40" s="37">
        <v>0</v>
      </c>
      <c r="J40" s="38">
        <v>0</v>
      </c>
      <c r="K40" s="22"/>
      <c r="L40" s="22"/>
      <c r="M40" s="22"/>
      <c r="N40" s="22"/>
      <c r="O40" s="22"/>
      <c r="P40" s="22"/>
    </row>
    <row r="41" spans="1:16" ht="39" customHeight="1" x14ac:dyDescent="0.15">
      <c r="A41" s="22"/>
      <c r="B41" s="35"/>
      <c r="C41" s="1132"/>
      <c r="D41" s="1132"/>
      <c r="E41" s="1133"/>
      <c r="F41" s="36"/>
      <c r="G41" s="37"/>
      <c r="H41" s="37"/>
      <c r="I41" s="37"/>
      <c r="J41" s="38"/>
      <c r="K41" s="22"/>
      <c r="L41" s="22"/>
      <c r="M41" s="22"/>
      <c r="N41" s="22"/>
      <c r="O41" s="22"/>
      <c r="P41" s="22"/>
    </row>
    <row r="42" spans="1:16" ht="39" customHeight="1" x14ac:dyDescent="0.15">
      <c r="A42" s="22"/>
      <c r="B42" s="39"/>
      <c r="C42" s="1132" t="s">
        <v>541</v>
      </c>
      <c r="D42" s="1132"/>
      <c r="E42" s="1133"/>
      <c r="F42" s="36" t="s">
        <v>487</v>
      </c>
      <c r="G42" s="37" t="s">
        <v>487</v>
      </c>
      <c r="H42" s="37" t="s">
        <v>487</v>
      </c>
      <c r="I42" s="37" t="s">
        <v>487</v>
      </c>
      <c r="J42" s="38" t="s">
        <v>487</v>
      </c>
      <c r="K42" s="22"/>
      <c r="L42" s="22"/>
      <c r="M42" s="22"/>
      <c r="N42" s="22"/>
      <c r="O42" s="22"/>
      <c r="P42" s="22"/>
    </row>
    <row r="43" spans="1:16" ht="39" customHeight="1" thickBot="1" x14ac:dyDescent="0.2">
      <c r="A43" s="22"/>
      <c r="B43" s="40"/>
      <c r="C43" s="1134" t="s">
        <v>542</v>
      </c>
      <c r="D43" s="1134"/>
      <c r="E43" s="1135"/>
      <c r="F43" s="41" t="s">
        <v>487</v>
      </c>
      <c r="G43" s="42" t="s">
        <v>487</v>
      </c>
      <c r="H43" s="42" t="s">
        <v>487</v>
      </c>
      <c r="I43" s="42" t="s">
        <v>487</v>
      </c>
      <c r="J43" s="43" t="s">
        <v>487</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DISyHhuufg5BGtZ0d1tLvZUlaBd+JKiFJ6V/GoKtriTbD2ocLveM5enFpcvXjMnrF6WEa4+GzX/Ite6fDsDhGA==" saltValue="eWDqsoKuPlCI3dCjveDcb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17" zoomScale="85" zoomScaleNormal="85" zoomScaleSheetLayoutView="55" workbookViewId="0">
      <selection activeCell="CD12" sqref="CD12:CS12"/>
    </sheetView>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526</v>
      </c>
      <c r="L44" s="54" t="s">
        <v>527</v>
      </c>
      <c r="M44" s="54" t="s">
        <v>528</v>
      </c>
      <c r="N44" s="54" t="s">
        <v>529</v>
      </c>
      <c r="O44" s="55" t="s">
        <v>530</v>
      </c>
      <c r="P44" s="46"/>
      <c r="Q44" s="46"/>
      <c r="R44" s="46"/>
      <c r="S44" s="46"/>
      <c r="T44" s="46"/>
      <c r="U44" s="46"/>
    </row>
    <row r="45" spans="1:21" ht="30.75" customHeight="1" x14ac:dyDescent="0.15">
      <c r="A45" s="46"/>
      <c r="B45" s="1138" t="s">
        <v>9</v>
      </c>
      <c r="C45" s="1139"/>
      <c r="D45" s="56"/>
      <c r="E45" s="1144" t="s">
        <v>10</v>
      </c>
      <c r="F45" s="1144"/>
      <c r="G45" s="1144"/>
      <c r="H45" s="1144"/>
      <c r="I45" s="1144"/>
      <c r="J45" s="1145"/>
      <c r="K45" s="57">
        <v>5283</v>
      </c>
      <c r="L45" s="58">
        <v>5449</v>
      </c>
      <c r="M45" s="58">
        <v>5668</v>
      </c>
      <c r="N45" s="58">
        <v>5769</v>
      </c>
      <c r="O45" s="59">
        <v>5682</v>
      </c>
      <c r="P45" s="46"/>
      <c r="Q45" s="46"/>
      <c r="R45" s="46"/>
      <c r="S45" s="46"/>
      <c r="T45" s="46"/>
      <c r="U45" s="46"/>
    </row>
    <row r="46" spans="1:21" ht="30.75" customHeight="1" x14ac:dyDescent="0.15">
      <c r="A46" s="46"/>
      <c r="B46" s="1140"/>
      <c r="C46" s="1141"/>
      <c r="D46" s="60"/>
      <c r="E46" s="1146" t="s">
        <v>11</v>
      </c>
      <c r="F46" s="1146"/>
      <c r="G46" s="1146"/>
      <c r="H46" s="1146"/>
      <c r="I46" s="1146"/>
      <c r="J46" s="1147"/>
      <c r="K46" s="61" t="s">
        <v>487</v>
      </c>
      <c r="L46" s="62" t="s">
        <v>487</v>
      </c>
      <c r="M46" s="62" t="s">
        <v>487</v>
      </c>
      <c r="N46" s="62" t="s">
        <v>487</v>
      </c>
      <c r="O46" s="63" t="s">
        <v>487</v>
      </c>
      <c r="P46" s="46"/>
      <c r="Q46" s="46"/>
      <c r="R46" s="46"/>
      <c r="S46" s="46"/>
      <c r="T46" s="46"/>
      <c r="U46" s="46"/>
    </row>
    <row r="47" spans="1:21" ht="30.75" customHeight="1" x14ac:dyDescent="0.15">
      <c r="A47" s="46"/>
      <c r="B47" s="1140"/>
      <c r="C47" s="1141"/>
      <c r="D47" s="60"/>
      <c r="E47" s="1146" t="s">
        <v>12</v>
      </c>
      <c r="F47" s="1146"/>
      <c r="G47" s="1146"/>
      <c r="H47" s="1146"/>
      <c r="I47" s="1146"/>
      <c r="J47" s="1147"/>
      <c r="K47" s="61" t="s">
        <v>487</v>
      </c>
      <c r="L47" s="62" t="s">
        <v>487</v>
      </c>
      <c r="M47" s="62" t="s">
        <v>487</v>
      </c>
      <c r="N47" s="62" t="s">
        <v>487</v>
      </c>
      <c r="O47" s="63" t="s">
        <v>487</v>
      </c>
      <c r="P47" s="46"/>
      <c r="Q47" s="46"/>
      <c r="R47" s="46"/>
      <c r="S47" s="46"/>
      <c r="T47" s="46"/>
      <c r="U47" s="46"/>
    </row>
    <row r="48" spans="1:21" ht="30.75" customHeight="1" x14ac:dyDescent="0.15">
      <c r="A48" s="46"/>
      <c r="B48" s="1140"/>
      <c r="C48" s="1141"/>
      <c r="D48" s="60"/>
      <c r="E48" s="1146" t="s">
        <v>13</v>
      </c>
      <c r="F48" s="1146"/>
      <c r="G48" s="1146"/>
      <c r="H48" s="1146"/>
      <c r="I48" s="1146"/>
      <c r="J48" s="1147"/>
      <c r="K48" s="61">
        <v>1736</v>
      </c>
      <c r="L48" s="62">
        <v>1707</v>
      </c>
      <c r="M48" s="62">
        <v>1648</v>
      </c>
      <c r="N48" s="62">
        <v>1672</v>
      </c>
      <c r="O48" s="63">
        <v>1590</v>
      </c>
      <c r="P48" s="46"/>
      <c r="Q48" s="46"/>
      <c r="R48" s="46"/>
      <c r="S48" s="46"/>
      <c r="T48" s="46"/>
      <c r="U48" s="46"/>
    </row>
    <row r="49" spans="1:21" ht="30.75" customHeight="1" x14ac:dyDescent="0.15">
      <c r="A49" s="46"/>
      <c r="B49" s="1140"/>
      <c r="C49" s="1141"/>
      <c r="D49" s="60"/>
      <c r="E49" s="1146" t="s">
        <v>14</v>
      </c>
      <c r="F49" s="1146"/>
      <c r="G49" s="1146"/>
      <c r="H49" s="1146"/>
      <c r="I49" s="1146"/>
      <c r="J49" s="1147"/>
      <c r="K49" s="61">
        <v>50</v>
      </c>
      <c r="L49" s="62">
        <v>53</v>
      </c>
      <c r="M49" s="62">
        <v>38</v>
      </c>
      <c r="N49" s="62">
        <v>45</v>
      </c>
      <c r="O49" s="63">
        <v>59</v>
      </c>
      <c r="P49" s="46"/>
      <c r="Q49" s="46"/>
      <c r="R49" s="46"/>
      <c r="S49" s="46"/>
      <c r="T49" s="46"/>
      <c r="U49" s="46"/>
    </row>
    <row r="50" spans="1:21" ht="30.75" customHeight="1" x14ac:dyDescent="0.15">
      <c r="A50" s="46"/>
      <c r="B50" s="1140"/>
      <c r="C50" s="1141"/>
      <c r="D50" s="60"/>
      <c r="E50" s="1146" t="s">
        <v>15</v>
      </c>
      <c r="F50" s="1146"/>
      <c r="G50" s="1146"/>
      <c r="H50" s="1146"/>
      <c r="I50" s="1146"/>
      <c r="J50" s="1147"/>
      <c r="K50" s="61">
        <v>25</v>
      </c>
      <c r="L50" s="62">
        <v>12</v>
      </c>
      <c r="M50" s="62">
        <v>12</v>
      </c>
      <c r="N50" s="62">
        <v>11</v>
      </c>
      <c r="O50" s="63">
        <v>12</v>
      </c>
      <c r="P50" s="46"/>
      <c r="Q50" s="46"/>
      <c r="R50" s="46"/>
      <c r="S50" s="46"/>
      <c r="T50" s="46"/>
      <c r="U50" s="46"/>
    </row>
    <row r="51" spans="1:21" ht="30.75" customHeight="1" x14ac:dyDescent="0.15">
      <c r="A51" s="46"/>
      <c r="B51" s="1142"/>
      <c r="C51" s="1143"/>
      <c r="D51" s="64"/>
      <c r="E51" s="1146" t="s">
        <v>16</v>
      </c>
      <c r="F51" s="1146"/>
      <c r="G51" s="1146"/>
      <c r="H51" s="1146"/>
      <c r="I51" s="1146"/>
      <c r="J51" s="1147"/>
      <c r="K51" s="61" t="s">
        <v>487</v>
      </c>
      <c r="L51" s="62" t="s">
        <v>487</v>
      </c>
      <c r="M51" s="62" t="s">
        <v>487</v>
      </c>
      <c r="N51" s="62" t="s">
        <v>487</v>
      </c>
      <c r="O51" s="63" t="s">
        <v>487</v>
      </c>
      <c r="P51" s="46"/>
      <c r="Q51" s="46"/>
      <c r="R51" s="46"/>
      <c r="S51" s="46"/>
      <c r="T51" s="46"/>
      <c r="U51" s="46"/>
    </row>
    <row r="52" spans="1:21" ht="30.75" customHeight="1" x14ac:dyDescent="0.15">
      <c r="A52" s="46"/>
      <c r="B52" s="1148" t="s">
        <v>17</v>
      </c>
      <c r="C52" s="1149"/>
      <c r="D52" s="64"/>
      <c r="E52" s="1146" t="s">
        <v>18</v>
      </c>
      <c r="F52" s="1146"/>
      <c r="G52" s="1146"/>
      <c r="H52" s="1146"/>
      <c r="I52" s="1146"/>
      <c r="J52" s="1147"/>
      <c r="K52" s="61">
        <v>5194</v>
      </c>
      <c r="L52" s="62">
        <v>5246</v>
      </c>
      <c r="M52" s="62">
        <v>5302</v>
      </c>
      <c r="N52" s="62">
        <v>5336</v>
      </c>
      <c r="O52" s="63">
        <v>4982</v>
      </c>
      <c r="P52" s="46"/>
      <c r="Q52" s="46"/>
      <c r="R52" s="46"/>
      <c r="S52" s="46"/>
      <c r="T52" s="46"/>
      <c r="U52" s="46"/>
    </row>
    <row r="53" spans="1:21" ht="30.75" customHeight="1" thickBot="1" x14ac:dyDescent="0.2">
      <c r="A53" s="46"/>
      <c r="B53" s="1150" t="s">
        <v>19</v>
      </c>
      <c r="C53" s="1151"/>
      <c r="D53" s="65"/>
      <c r="E53" s="1152" t="s">
        <v>20</v>
      </c>
      <c r="F53" s="1152"/>
      <c r="G53" s="1152"/>
      <c r="H53" s="1152"/>
      <c r="I53" s="1152"/>
      <c r="J53" s="1153"/>
      <c r="K53" s="66">
        <v>1900</v>
      </c>
      <c r="L53" s="67">
        <v>1975</v>
      </c>
      <c r="M53" s="67">
        <v>2064</v>
      </c>
      <c r="N53" s="67">
        <v>2161</v>
      </c>
      <c r="O53" s="68">
        <v>2361</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543</v>
      </c>
      <c r="L57" s="79" t="s">
        <v>544</v>
      </c>
      <c r="M57" s="79" t="s">
        <v>545</v>
      </c>
      <c r="N57" s="79" t="s">
        <v>546</v>
      </c>
      <c r="O57" s="80" t="s">
        <v>547</v>
      </c>
      <c r="P57" s="46"/>
      <c r="Q57" s="46"/>
      <c r="R57" s="46"/>
      <c r="S57" s="46"/>
      <c r="T57" s="46"/>
      <c r="U57" s="46"/>
    </row>
    <row r="58" spans="1:21" ht="31.5" customHeight="1" x14ac:dyDescent="0.15">
      <c r="B58" s="1154" t="s">
        <v>24</v>
      </c>
      <c r="C58" s="1155"/>
      <c r="D58" s="1160" t="s">
        <v>25</v>
      </c>
      <c r="E58" s="1161"/>
      <c r="F58" s="1161"/>
      <c r="G58" s="1161"/>
      <c r="H58" s="1161"/>
      <c r="I58" s="1161"/>
      <c r="J58" s="1162"/>
      <c r="K58" s="81"/>
      <c r="L58" s="82"/>
      <c r="M58" s="82"/>
      <c r="N58" s="82"/>
      <c r="O58" s="83"/>
    </row>
    <row r="59" spans="1:21" ht="31.5" customHeight="1" x14ac:dyDescent="0.15">
      <c r="B59" s="1156"/>
      <c r="C59" s="1157"/>
      <c r="D59" s="1163" t="s">
        <v>26</v>
      </c>
      <c r="E59" s="1164"/>
      <c r="F59" s="1164"/>
      <c r="G59" s="1164"/>
      <c r="H59" s="1164"/>
      <c r="I59" s="1164"/>
      <c r="J59" s="1165"/>
      <c r="K59" s="84"/>
      <c r="L59" s="85"/>
      <c r="M59" s="85"/>
      <c r="N59" s="85"/>
      <c r="O59" s="86"/>
    </row>
    <row r="60" spans="1:21" ht="31.5" customHeight="1" thickBot="1" x14ac:dyDescent="0.2">
      <c r="B60" s="1158"/>
      <c r="C60" s="1159"/>
      <c r="D60" s="1166" t="s">
        <v>27</v>
      </c>
      <c r="E60" s="1167"/>
      <c r="F60" s="1167"/>
      <c r="G60" s="1167"/>
      <c r="H60" s="1167"/>
      <c r="I60" s="1167"/>
      <c r="J60" s="1168"/>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ar49xLMcLo/LurG85QzsJlexbIIehmhu27MnT+RCrsqTmDYNlHo2mAwsAsUaSvhoTBGZGDFYw8fTTSMbaGqpow==" saltValue="ysVyGbFRnLaH1qBgW9kiN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28" zoomScaleNormal="100" zoomScaleSheetLayoutView="100" workbookViewId="0">
      <selection activeCell="CD12" sqref="CD12:CS12"/>
    </sheetView>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526</v>
      </c>
      <c r="J40" s="101" t="s">
        <v>527</v>
      </c>
      <c r="K40" s="101" t="s">
        <v>528</v>
      </c>
      <c r="L40" s="101" t="s">
        <v>529</v>
      </c>
      <c r="M40" s="102" t="s">
        <v>530</v>
      </c>
    </row>
    <row r="41" spans="2:13" ht="27.75" customHeight="1" x14ac:dyDescent="0.15">
      <c r="B41" s="1169" t="s">
        <v>30</v>
      </c>
      <c r="C41" s="1170"/>
      <c r="D41" s="103"/>
      <c r="E41" s="1175" t="s">
        <v>31</v>
      </c>
      <c r="F41" s="1175"/>
      <c r="G41" s="1175"/>
      <c r="H41" s="1176"/>
      <c r="I41" s="330">
        <v>56706</v>
      </c>
      <c r="J41" s="331">
        <v>55972</v>
      </c>
      <c r="K41" s="331">
        <v>53604</v>
      </c>
      <c r="L41" s="331">
        <v>51556</v>
      </c>
      <c r="M41" s="332">
        <v>49265</v>
      </c>
    </row>
    <row r="42" spans="2:13" ht="27.75" customHeight="1" x14ac:dyDescent="0.15">
      <c r="B42" s="1171"/>
      <c r="C42" s="1172"/>
      <c r="D42" s="104"/>
      <c r="E42" s="1177" t="s">
        <v>32</v>
      </c>
      <c r="F42" s="1177"/>
      <c r="G42" s="1177"/>
      <c r="H42" s="1178"/>
      <c r="I42" s="333">
        <v>41</v>
      </c>
      <c r="J42" s="334">
        <v>32</v>
      </c>
      <c r="K42" s="334">
        <v>23</v>
      </c>
      <c r="L42" s="334">
        <v>16</v>
      </c>
      <c r="M42" s="335">
        <v>8</v>
      </c>
    </row>
    <row r="43" spans="2:13" ht="27.75" customHeight="1" x14ac:dyDescent="0.15">
      <c r="B43" s="1171"/>
      <c r="C43" s="1172"/>
      <c r="D43" s="104"/>
      <c r="E43" s="1177" t="s">
        <v>33</v>
      </c>
      <c r="F43" s="1177"/>
      <c r="G43" s="1177"/>
      <c r="H43" s="1178"/>
      <c r="I43" s="333">
        <v>28666</v>
      </c>
      <c r="J43" s="334">
        <v>25814</v>
      </c>
      <c r="K43" s="334">
        <v>25366</v>
      </c>
      <c r="L43" s="334">
        <v>23349</v>
      </c>
      <c r="M43" s="335">
        <v>24113</v>
      </c>
    </row>
    <row r="44" spans="2:13" ht="27.75" customHeight="1" x14ac:dyDescent="0.15">
      <c r="B44" s="1171"/>
      <c r="C44" s="1172"/>
      <c r="D44" s="104"/>
      <c r="E44" s="1177" t="s">
        <v>34</v>
      </c>
      <c r="F44" s="1177"/>
      <c r="G44" s="1177"/>
      <c r="H44" s="1178"/>
      <c r="I44" s="333">
        <v>896</v>
      </c>
      <c r="J44" s="334">
        <v>787</v>
      </c>
      <c r="K44" s="334">
        <v>588</v>
      </c>
      <c r="L44" s="334">
        <v>623</v>
      </c>
      <c r="M44" s="335">
        <v>542</v>
      </c>
    </row>
    <row r="45" spans="2:13" ht="27.75" customHeight="1" x14ac:dyDescent="0.15">
      <c r="B45" s="1171"/>
      <c r="C45" s="1172"/>
      <c r="D45" s="104"/>
      <c r="E45" s="1177" t="s">
        <v>35</v>
      </c>
      <c r="F45" s="1177"/>
      <c r="G45" s="1177"/>
      <c r="H45" s="1178"/>
      <c r="I45" s="333">
        <v>6105</v>
      </c>
      <c r="J45" s="334">
        <v>5902</v>
      </c>
      <c r="K45" s="334">
        <v>5709</v>
      </c>
      <c r="L45" s="334">
        <v>5599</v>
      </c>
      <c r="M45" s="335">
        <v>5636</v>
      </c>
    </row>
    <row r="46" spans="2:13" ht="27.75" customHeight="1" x14ac:dyDescent="0.15">
      <c r="B46" s="1171"/>
      <c r="C46" s="1172"/>
      <c r="D46" s="105"/>
      <c r="E46" s="1177" t="s">
        <v>36</v>
      </c>
      <c r="F46" s="1177"/>
      <c r="G46" s="1177"/>
      <c r="H46" s="1178"/>
      <c r="I46" s="333" t="s">
        <v>487</v>
      </c>
      <c r="J46" s="334" t="s">
        <v>487</v>
      </c>
      <c r="K46" s="334" t="s">
        <v>487</v>
      </c>
      <c r="L46" s="334" t="s">
        <v>487</v>
      </c>
      <c r="M46" s="335" t="s">
        <v>487</v>
      </c>
    </row>
    <row r="47" spans="2:13" ht="27.75" customHeight="1" x14ac:dyDescent="0.15">
      <c r="B47" s="1171"/>
      <c r="C47" s="1172"/>
      <c r="D47" s="106"/>
      <c r="E47" s="1179" t="s">
        <v>37</v>
      </c>
      <c r="F47" s="1180"/>
      <c r="G47" s="1180"/>
      <c r="H47" s="1181"/>
      <c r="I47" s="333" t="s">
        <v>487</v>
      </c>
      <c r="J47" s="334" t="s">
        <v>487</v>
      </c>
      <c r="K47" s="334" t="s">
        <v>487</v>
      </c>
      <c r="L47" s="334" t="s">
        <v>487</v>
      </c>
      <c r="M47" s="335" t="s">
        <v>487</v>
      </c>
    </row>
    <row r="48" spans="2:13" ht="27.75" customHeight="1" x14ac:dyDescent="0.15">
      <c r="B48" s="1171"/>
      <c r="C48" s="1172"/>
      <c r="D48" s="104"/>
      <c r="E48" s="1177" t="s">
        <v>38</v>
      </c>
      <c r="F48" s="1177"/>
      <c r="G48" s="1177"/>
      <c r="H48" s="1178"/>
      <c r="I48" s="333" t="s">
        <v>487</v>
      </c>
      <c r="J48" s="334" t="s">
        <v>487</v>
      </c>
      <c r="K48" s="334" t="s">
        <v>487</v>
      </c>
      <c r="L48" s="334" t="s">
        <v>487</v>
      </c>
      <c r="M48" s="335" t="s">
        <v>487</v>
      </c>
    </row>
    <row r="49" spans="2:13" ht="27.75" customHeight="1" x14ac:dyDescent="0.15">
      <c r="B49" s="1173"/>
      <c r="C49" s="1174"/>
      <c r="D49" s="104"/>
      <c r="E49" s="1177" t="s">
        <v>39</v>
      </c>
      <c r="F49" s="1177"/>
      <c r="G49" s="1177"/>
      <c r="H49" s="1178"/>
      <c r="I49" s="333" t="s">
        <v>487</v>
      </c>
      <c r="J49" s="334" t="s">
        <v>487</v>
      </c>
      <c r="K49" s="334" t="s">
        <v>487</v>
      </c>
      <c r="L49" s="334" t="s">
        <v>487</v>
      </c>
      <c r="M49" s="335" t="s">
        <v>487</v>
      </c>
    </row>
    <row r="50" spans="2:13" ht="27.75" customHeight="1" x14ac:dyDescent="0.15">
      <c r="B50" s="1182" t="s">
        <v>40</v>
      </c>
      <c r="C50" s="1183"/>
      <c r="D50" s="107"/>
      <c r="E50" s="1177" t="s">
        <v>41</v>
      </c>
      <c r="F50" s="1177"/>
      <c r="G50" s="1177"/>
      <c r="H50" s="1178"/>
      <c r="I50" s="333">
        <v>14244</v>
      </c>
      <c r="J50" s="334">
        <v>15417</v>
      </c>
      <c r="K50" s="334">
        <v>15230</v>
      </c>
      <c r="L50" s="334">
        <v>14873</v>
      </c>
      <c r="M50" s="335">
        <v>14445</v>
      </c>
    </row>
    <row r="51" spans="2:13" ht="27.75" customHeight="1" x14ac:dyDescent="0.15">
      <c r="B51" s="1171"/>
      <c r="C51" s="1172"/>
      <c r="D51" s="104"/>
      <c r="E51" s="1177" t="s">
        <v>42</v>
      </c>
      <c r="F51" s="1177"/>
      <c r="G51" s="1177"/>
      <c r="H51" s="1178"/>
      <c r="I51" s="333">
        <v>1929</v>
      </c>
      <c r="J51" s="334">
        <v>1760</v>
      </c>
      <c r="K51" s="334">
        <v>1561</v>
      </c>
      <c r="L51" s="334">
        <v>1474</v>
      </c>
      <c r="M51" s="335">
        <v>1337</v>
      </c>
    </row>
    <row r="52" spans="2:13" ht="27.75" customHeight="1" x14ac:dyDescent="0.15">
      <c r="B52" s="1173"/>
      <c r="C52" s="1174"/>
      <c r="D52" s="104"/>
      <c r="E52" s="1177" t="s">
        <v>43</v>
      </c>
      <c r="F52" s="1177"/>
      <c r="G52" s="1177"/>
      <c r="H52" s="1178"/>
      <c r="I52" s="333">
        <v>60371</v>
      </c>
      <c r="J52" s="334">
        <v>59151</v>
      </c>
      <c r="K52" s="334">
        <v>56768</v>
      </c>
      <c r="L52" s="334">
        <v>54255</v>
      </c>
      <c r="M52" s="335">
        <v>51551</v>
      </c>
    </row>
    <row r="53" spans="2:13" ht="27.75" customHeight="1" thickBot="1" x14ac:dyDescent="0.2">
      <c r="B53" s="1184" t="s">
        <v>19</v>
      </c>
      <c r="C53" s="1185"/>
      <c r="D53" s="108"/>
      <c r="E53" s="1186" t="s">
        <v>44</v>
      </c>
      <c r="F53" s="1186"/>
      <c r="G53" s="1186"/>
      <c r="H53" s="1187"/>
      <c r="I53" s="336">
        <v>15870</v>
      </c>
      <c r="J53" s="337">
        <v>12178</v>
      </c>
      <c r="K53" s="337">
        <v>11732</v>
      </c>
      <c r="L53" s="337">
        <v>10540</v>
      </c>
      <c r="M53" s="338">
        <v>12231</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52yB9+98XuqmrVkf12CS5NAUHJ7Jan7/J2yryxwkFkDE0IHAChASbXV5JcDLr8G1yYr/4MM3xBYZ8WGr6W2IEQ==" saltValue="qJghCJ4bHGC+OuXRoxEU0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A40" zoomScale="70" zoomScaleNormal="70" zoomScaleSheetLayoutView="100" workbookViewId="0">
      <selection activeCell="CD12" sqref="CD12"/>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528</v>
      </c>
      <c r="G54" s="117" t="s">
        <v>529</v>
      </c>
      <c r="H54" s="118" t="s">
        <v>530</v>
      </c>
    </row>
    <row r="55" spans="2:8" ht="52.5" customHeight="1" x14ac:dyDescent="0.15">
      <c r="B55" s="119"/>
      <c r="C55" s="1196" t="s">
        <v>46</v>
      </c>
      <c r="D55" s="1196"/>
      <c r="E55" s="1197"/>
      <c r="F55" s="339">
        <v>7725</v>
      </c>
      <c r="G55" s="339">
        <v>6592</v>
      </c>
      <c r="H55" s="340">
        <v>6123</v>
      </c>
    </row>
    <row r="56" spans="2:8" ht="52.5" customHeight="1" x14ac:dyDescent="0.15">
      <c r="B56" s="120"/>
      <c r="C56" s="1198" t="s">
        <v>47</v>
      </c>
      <c r="D56" s="1198"/>
      <c r="E56" s="1199"/>
      <c r="F56" s="341">
        <v>1163</v>
      </c>
      <c r="G56" s="341">
        <v>1284</v>
      </c>
      <c r="H56" s="342">
        <v>1382</v>
      </c>
    </row>
    <row r="57" spans="2:8" ht="53.25" customHeight="1" x14ac:dyDescent="0.15">
      <c r="B57" s="120"/>
      <c r="C57" s="1200" t="s">
        <v>48</v>
      </c>
      <c r="D57" s="1200"/>
      <c r="E57" s="1201"/>
      <c r="F57" s="343">
        <v>6710</v>
      </c>
      <c r="G57" s="343">
        <v>7919</v>
      </c>
      <c r="H57" s="344">
        <v>7815</v>
      </c>
    </row>
    <row r="58" spans="2:8" ht="45.75" customHeight="1" x14ac:dyDescent="0.15">
      <c r="B58" s="121"/>
      <c r="C58" s="1188" t="s">
        <v>564</v>
      </c>
      <c r="D58" s="1189"/>
      <c r="E58" s="1190"/>
      <c r="F58" s="345">
        <v>6529</v>
      </c>
      <c r="G58" s="345">
        <v>6236</v>
      </c>
      <c r="H58" s="346">
        <v>5853</v>
      </c>
    </row>
    <row r="59" spans="2:8" ht="45.75" customHeight="1" x14ac:dyDescent="0.15">
      <c r="B59" s="121"/>
      <c r="C59" s="1188" t="s">
        <v>565</v>
      </c>
      <c r="D59" s="1189"/>
      <c r="E59" s="1190"/>
      <c r="F59" s="345"/>
      <c r="G59" s="345">
        <v>1500</v>
      </c>
      <c r="H59" s="346">
        <v>1750</v>
      </c>
    </row>
    <row r="60" spans="2:8" ht="45.75" customHeight="1" x14ac:dyDescent="0.15">
      <c r="B60" s="121"/>
      <c r="C60" s="1188" t="s">
        <v>566</v>
      </c>
      <c r="D60" s="1189"/>
      <c r="E60" s="1190"/>
      <c r="F60" s="345">
        <v>31</v>
      </c>
      <c r="G60" s="345">
        <v>46</v>
      </c>
      <c r="H60" s="346">
        <v>92</v>
      </c>
    </row>
    <row r="61" spans="2:8" ht="45.75" customHeight="1" x14ac:dyDescent="0.15">
      <c r="B61" s="121"/>
      <c r="C61" s="1188" t="s">
        <v>567</v>
      </c>
      <c r="D61" s="1189"/>
      <c r="E61" s="1190"/>
      <c r="F61" s="345">
        <v>85</v>
      </c>
      <c r="G61" s="345">
        <v>77</v>
      </c>
      <c r="H61" s="346">
        <v>73</v>
      </c>
    </row>
    <row r="62" spans="2:8" ht="45.75" customHeight="1" thickBot="1" x14ac:dyDescent="0.2">
      <c r="B62" s="122"/>
      <c r="C62" s="1191" t="s">
        <v>568</v>
      </c>
      <c r="D62" s="1192"/>
      <c r="E62" s="1193"/>
      <c r="F62" s="347">
        <v>27</v>
      </c>
      <c r="G62" s="347">
        <v>27</v>
      </c>
      <c r="H62" s="348">
        <v>27</v>
      </c>
    </row>
    <row r="63" spans="2:8" ht="52.5" customHeight="1" thickBot="1" x14ac:dyDescent="0.2">
      <c r="B63" s="123"/>
      <c r="C63" s="1194" t="s">
        <v>49</v>
      </c>
      <c r="D63" s="1194"/>
      <c r="E63" s="1195"/>
      <c r="F63" s="349">
        <v>15598</v>
      </c>
      <c r="G63" s="349">
        <v>15795</v>
      </c>
      <c r="H63" s="350">
        <v>15320</v>
      </c>
    </row>
    <row r="64" spans="2:8" x14ac:dyDescent="0.15"/>
  </sheetData>
  <sheetProtection algorithmName="SHA-512" hashValue="urJR1xj9v79PkzeCLcjgwTX5TdbZ4dpnODfKhAG2iiggfwlDWxASOd/DXxzWb8BWm8FAe0yvpVsBPlAlZjXbxQ==" saltValue="sxyaallVr3NQx+gW3Z0bI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525</v>
      </c>
      <c r="G2" s="137"/>
      <c r="H2" s="138"/>
    </row>
    <row r="3" spans="1:8" x14ac:dyDescent="0.15">
      <c r="A3" s="134" t="s">
        <v>518</v>
      </c>
      <c r="B3" s="139"/>
      <c r="C3" s="140"/>
      <c r="D3" s="141">
        <v>68455</v>
      </c>
      <c r="E3" s="142"/>
      <c r="F3" s="143">
        <v>70329</v>
      </c>
      <c r="G3" s="144"/>
      <c r="H3" s="145"/>
    </row>
    <row r="4" spans="1:8" x14ac:dyDescent="0.15">
      <c r="A4" s="146"/>
      <c r="B4" s="147"/>
      <c r="C4" s="148"/>
      <c r="D4" s="149">
        <v>33501</v>
      </c>
      <c r="E4" s="150"/>
      <c r="F4" s="151">
        <v>39403</v>
      </c>
      <c r="G4" s="152"/>
      <c r="H4" s="153"/>
    </row>
    <row r="5" spans="1:8" x14ac:dyDescent="0.15">
      <c r="A5" s="134" t="s">
        <v>520</v>
      </c>
      <c r="B5" s="139"/>
      <c r="C5" s="140"/>
      <c r="D5" s="141">
        <v>60469</v>
      </c>
      <c r="E5" s="142"/>
      <c r="F5" s="143">
        <v>71871</v>
      </c>
      <c r="G5" s="144"/>
      <c r="H5" s="145"/>
    </row>
    <row r="6" spans="1:8" x14ac:dyDescent="0.15">
      <c r="A6" s="146"/>
      <c r="B6" s="147"/>
      <c r="C6" s="148"/>
      <c r="D6" s="149">
        <v>24749</v>
      </c>
      <c r="E6" s="150"/>
      <c r="F6" s="151">
        <v>38232</v>
      </c>
      <c r="G6" s="152"/>
      <c r="H6" s="153"/>
    </row>
    <row r="7" spans="1:8" x14ac:dyDescent="0.15">
      <c r="A7" s="134" t="s">
        <v>521</v>
      </c>
      <c r="B7" s="139"/>
      <c r="C7" s="140"/>
      <c r="D7" s="141">
        <v>55324</v>
      </c>
      <c r="E7" s="142"/>
      <c r="F7" s="143">
        <v>71807</v>
      </c>
      <c r="G7" s="144"/>
      <c r="H7" s="145"/>
    </row>
    <row r="8" spans="1:8" x14ac:dyDescent="0.15">
      <c r="A8" s="146"/>
      <c r="B8" s="147"/>
      <c r="C8" s="148"/>
      <c r="D8" s="149">
        <v>18925</v>
      </c>
      <c r="E8" s="150"/>
      <c r="F8" s="151">
        <v>37333</v>
      </c>
      <c r="G8" s="152"/>
      <c r="H8" s="153"/>
    </row>
    <row r="9" spans="1:8" x14ac:dyDescent="0.15">
      <c r="A9" s="134" t="s">
        <v>522</v>
      </c>
      <c r="B9" s="139"/>
      <c r="C9" s="140"/>
      <c r="D9" s="141">
        <v>67249</v>
      </c>
      <c r="E9" s="142"/>
      <c r="F9" s="143">
        <v>80821</v>
      </c>
      <c r="G9" s="144"/>
      <c r="H9" s="145"/>
    </row>
    <row r="10" spans="1:8" x14ac:dyDescent="0.15">
      <c r="A10" s="146"/>
      <c r="B10" s="147"/>
      <c r="C10" s="148"/>
      <c r="D10" s="149">
        <v>25907</v>
      </c>
      <c r="E10" s="150"/>
      <c r="F10" s="151">
        <v>49586</v>
      </c>
      <c r="G10" s="152"/>
      <c r="H10" s="153"/>
    </row>
    <row r="11" spans="1:8" x14ac:dyDescent="0.15">
      <c r="A11" s="134" t="s">
        <v>523</v>
      </c>
      <c r="B11" s="139"/>
      <c r="C11" s="140"/>
      <c r="D11" s="141">
        <v>63778</v>
      </c>
      <c r="E11" s="142"/>
      <c r="F11" s="143">
        <v>79840</v>
      </c>
      <c r="G11" s="144"/>
      <c r="H11" s="145"/>
    </row>
    <row r="12" spans="1:8" x14ac:dyDescent="0.15">
      <c r="A12" s="146"/>
      <c r="B12" s="147"/>
      <c r="C12" s="154"/>
      <c r="D12" s="149">
        <v>29537</v>
      </c>
      <c r="E12" s="150"/>
      <c r="F12" s="151">
        <v>45238</v>
      </c>
      <c r="G12" s="152"/>
      <c r="H12" s="153"/>
    </row>
    <row r="13" spans="1:8" x14ac:dyDescent="0.15">
      <c r="A13" s="134"/>
      <c r="B13" s="139"/>
      <c r="C13" s="140"/>
      <c r="D13" s="141">
        <v>63055</v>
      </c>
      <c r="E13" s="142"/>
      <c r="F13" s="143">
        <v>74934</v>
      </c>
      <c r="G13" s="155"/>
      <c r="H13" s="145"/>
    </row>
    <row r="14" spans="1:8" x14ac:dyDescent="0.15">
      <c r="A14" s="146"/>
      <c r="B14" s="147"/>
      <c r="C14" s="148"/>
      <c r="D14" s="149">
        <v>26524</v>
      </c>
      <c r="E14" s="150"/>
      <c r="F14" s="151">
        <v>41958</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4.34</v>
      </c>
      <c r="C19" s="156">
        <f>ROUND(VALUE(SUBSTITUTE(実質収支比率等に係る経年分析!G$48,"▲","-")),2)</f>
        <v>7.24</v>
      </c>
      <c r="D19" s="156">
        <f>ROUND(VALUE(SUBSTITUTE(実質収支比率等に係る経年分析!H$48,"▲","-")),2)</f>
        <v>7.33</v>
      </c>
      <c r="E19" s="156">
        <f>ROUND(VALUE(SUBSTITUTE(実質収支比率等に係る経年分析!I$48,"▲","-")),2)</f>
        <v>5.95</v>
      </c>
      <c r="F19" s="156">
        <f>ROUND(VALUE(SUBSTITUTE(実質収支比率等に係る経年分析!J$48,"▲","-")),2)</f>
        <v>6.28</v>
      </c>
    </row>
    <row r="20" spans="1:11" x14ac:dyDescent="0.15">
      <c r="A20" s="156" t="s">
        <v>53</v>
      </c>
      <c r="B20" s="156">
        <f>ROUND(VALUE(SUBSTITUTE(実質収支比率等に係る経年分析!F$47,"▲","-")),2)</f>
        <v>25.28</v>
      </c>
      <c r="C20" s="156">
        <f>ROUND(VALUE(SUBSTITUTE(実質収支比率等に係る経年分析!G$47,"▲","-")),2)</f>
        <v>26.49</v>
      </c>
      <c r="D20" s="156">
        <f>ROUND(VALUE(SUBSTITUTE(実質収支比率等に係る経年分析!H$47,"▲","-")),2)</f>
        <v>27.17</v>
      </c>
      <c r="E20" s="156">
        <f>ROUND(VALUE(SUBSTITUTE(実質収支比率等に係る経年分析!I$47,"▲","-")),2)</f>
        <v>22.88</v>
      </c>
      <c r="F20" s="156">
        <f>ROUND(VALUE(SUBSTITUTE(実質収支比率等に係る経年分析!J$47,"▲","-")),2)</f>
        <v>21.2</v>
      </c>
    </row>
    <row r="21" spans="1:11" x14ac:dyDescent="0.15">
      <c r="A21" s="156" t="s">
        <v>54</v>
      </c>
      <c r="B21" s="156">
        <f>IF(ISNUMBER(VALUE(SUBSTITUTE(実質収支比率等に係る経年分析!F$49,"▲","-"))),ROUND(VALUE(SUBSTITUTE(実質収支比率等に係る経年分析!F$49,"▲","-")),2),NA())</f>
        <v>2.59</v>
      </c>
      <c r="C21" s="156">
        <f>IF(ISNUMBER(VALUE(SUBSTITUTE(実質収支比率等に係る経年分析!G$49,"▲","-"))),ROUND(VALUE(SUBSTITUTE(実質収支比率等に係る経年分析!G$49,"▲","-")),2),NA())</f>
        <v>5.16</v>
      </c>
      <c r="D21" s="156">
        <f>IF(ISNUMBER(VALUE(SUBSTITUTE(実質収支比率等に係る経年分析!H$49,"▲","-"))),ROUND(VALUE(SUBSTITUTE(実質収支比率等に係る経年分析!H$49,"▲","-")),2),NA())</f>
        <v>-7.0000000000000007E-2</v>
      </c>
      <c r="E21" s="156">
        <f>IF(ISNUMBER(VALUE(SUBSTITUTE(実質収支比率等に係る経年分析!I$49,"▲","-"))),ROUND(VALUE(SUBSTITUTE(実質収支比率等に係る経年分析!I$49,"▲","-")),2),NA())</f>
        <v>-5.22</v>
      </c>
      <c r="F21" s="156">
        <f>IF(ISNUMBER(VALUE(SUBSTITUTE(実質収支比率等に係る経年分析!J$49,"▲","-"))),ROUND(VALUE(SUBSTITUTE(実質収支比率等に係る経年分析!J$49,"▲","-")),2),NA())</f>
        <v>-1.27</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#VALUE!</v>
      </c>
      <c r="C27" s="157" t="e">
        <f>IF(ROUND(VALUE(SUBSTITUTE(連結実質赤字比率に係る赤字・黒字の構成分析!F$43,"▲", "-")), 2) &gt;= 0, ABS(ROUND(VALUE(SUBSTITUTE(連結実質赤字比率に係る赤字・黒字の構成分析!F$43,"▲", "-")), 2)), NA())</f>
        <v>#VALUE!</v>
      </c>
      <c r="D27" s="157" t="e">
        <f>IF(ROUND(VALUE(SUBSTITUTE(連結実質赤字比率に係る赤字・黒字の構成分析!G$43,"▲", "-")), 2) &lt; 0, ABS(ROUND(VALUE(SUBSTITUTE(連結実質赤字比率に係る赤字・黒字の構成分析!G$43,"▲", "-")), 2)), NA())</f>
        <v>#VALUE!</v>
      </c>
      <c r="E27" s="157" t="e">
        <f>IF(ROUND(VALUE(SUBSTITUTE(連結実質赤字比率に係る赤字・黒字の構成分析!G$43,"▲", "-")), 2) &gt;= 0, ABS(ROUND(VALUE(SUBSTITUTE(連結実質赤字比率に係る赤字・黒字の構成分析!G$43,"▲", "-")), 2)), NA())</f>
        <v>#VALUE!</v>
      </c>
      <c r="F27" s="157" t="e">
        <f>IF(ROUND(VALUE(SUBSTITUTE(連結実質赤字比率に係る赤字・黒字の構成分析!H$43,"▲", "-")), 2) &lt; 0, ABS(ROUND(VALUE(SUBSTITUTE(連結実質赤字比率に係る赤字・黒字の構成分析!H$43,"▲", "-")), 2)), NA())</f>
        <v>#VALUE!</v>
      </c>
      <c r="G27" s="157" t="e">
        <f>IF(ROUND(VALUE(SUBSTITUTE(連結実質赤字比率に係る赤字・黒字の構成分析!H$43,"▲", "-")), 2) &gt;= 0, ABS(ROUND(VALUE(SUBSTITUTE(連結実質赤字比率に係る赤字・黒字の構成分析!H$43,"▲", "-")), 2)), NA())</f>
        <v>#VALUE!</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15">
      <c r="A30" s="157" t="str">
        <f>IF(連結実質赤字比率に係る赤字・黒字の構成分析!C$40="",NA(),連結実質赤字比率に係る赤字・黒字の構成分析!C$40)</f>
        <v>花巻市産業団地事業特別会計</v>
      </c>
      <c r="B30" s="157" t="e">
        <f>IF(ROUND(VALUE(SUBSTITUTE(連結実質赤字比率に係る赤字・黒字の構成分析!F$40,"▲", "-")), 2) &lt; 0, ABS(ROUND(VALUE(SUBSTITUTE(連結実質赤字比率に係る赤字・黒字の構成分析!F$40,"▲", "-")), 2)), NA())</f>
        <v>#VALUE!</v>
      </c>
      <c r="C30" s="157" t="e">
        <f>IF(ROUND(VALUE(SUBSTITUTE(連結実質赤字比率に係る赤字・黒字の構成分析!F$40,"▲", "-")), 2) &gt;= 0, ABS(ROUND(VALUE(SUBSTITUTE(連結実質赤字比率に係る赤字・黒字の構成分析!F$40,"▲", "-")), 2)), NA())</f>
        <v>#VALUE!</v>
      </c>
      <c r="D30" s="157" t="e">
        <f>IF(ROUND(VALUE(SUBSTITUTE(連結実質赤字比率に係る赤字・黒字の構成分析!G$40,"▲", "-")), 2) &lt; 0, ABS(ROUND(VALUE(SUBSTITUTE(連結実質赤字比率に係る赤字・黒字の構成分析!G$40,"▲", "-")), 2)), NA())</f>
        <v>#VALUE!</v>
      </c>
      <c r="E30" s="157" t="e">
        <f>IF(ROUND(VALUE(SUBSTITUTE(連結実質赤字比率に係る赤字・黒字の構成分析!G$40,"▲", "-")), 2) &gt;= 0, ABS(ROUND(VALUE(SUBSTITUTE(連結実質赤字比率に係る赤字・黒字の構成分析!G$40,"▲", "-")), 2)), NA())</f>
        <v>#VALUE!</v>
      </c>
      <c r="F30" s="157" t="e">
        <f>IF(ROUND(VALUE(SUBSTITUTE(連結実質赤字比率に係る赤字・黒字の構成分析!H$40,"▲", "-")), 2) &lt; 0, ABS(ROUND(VALUE(SUBSTITUTE(連結実質赤字比率に係る赤字・黒字の構成分析!H$40,"▲", "-")), 2)), NA())</f>
        <v>#VALUE!</v>
      </c>
      <c r="G30" s="157" t="e">
        <f>IF(ROUND(VALUE(SUBSTITUTE(連結実質赤字比率に係る赤字・黒字の構成分析!H$40,"▲", "-")), 2) &gt;= 0, ABS(ROUND(VALUE(SUBSTITUTE(連結実質赤字比率に係る赤字・黒字の構成分析!H$40,"▲", "-")), 2)), NA())</f>
        <v>#VALUE!</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v>
      </c>
    </row>
    <row r="31" spans="1:11" x14ac:dyDescent="0.15">
      <c r="A31" s="157" t="str">
        <f>IF(連結実質赤字比率に係る赤字・黒字の構成分析!C$39="",NA(),連結実質赤字比率に係る赤字・黒字の構成分析!C$39)</f>
        <v>花巻市公設地方卸売市場事業特別会計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0.02</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0.02</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0.01</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v>
      </c>
    </row>
    <row r="32" spans="1:11" x14ac:dyDescent="0.15">
      <c r="A32" s="157" t="str">
        <f>IF(連結実質赤字比率に係る赤字・黒字の構成分析!C$38="",NA(),連結実質赤字比率に係る赤字・黒字の構成分析!C$38)</f>
        <v>花巻市国民健康保険特別会計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v>
      </c>
    </row>
    <row r="33" spans="1:16" x14ac:dyDescent="0.15">
      <c r="A33" s="157" t="str">
        <f>IF(連結実質赤字比率に係る赤字・黒字の構成分析!C$37="",NA(),連結実質赤字比率に係る赤字・黒字の構成分析!C$37)</f>
        <v>花巻市後期高齢者医療特別会計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0</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v>
      </c>
    </row>
    <row r="34" spans="1:16" x14ac:dyDescent="0.15">
      <c r="A34" s="157" t="str">
        <f>IF(連結実質赤字比率に係る赤字・黒字の構成分析!C$36="",NA(),連結実質赤字比率に係る赤字・黒字の構成分析!C$36)</f>
        <v>花巻市介護保険特別会計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0.49</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0.44</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0.68</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0.31</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0.45</v>
      </c>
    </row>
    <row r="35" spans="1:16" x14ac:dyDescent="0.15">
      <c r="A35" s="157" t="str">
        <f>IF(連結実質赤字比率に係る赤字・黒字の構成分析!C$35="",NA(),連結実質赤字比率に係る赤字・黒字の構成分析!C$35)</f>
        <v>花巻市下水道事業会計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1.01</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0.68</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0.35</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0</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1.43</v>
      </c>
    </row>
    <row r="36" spans="1:16" x14ac:dyDescent="0.15">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4.34</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7.23</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7.32</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5.94</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6.28</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5194</v>
      </c>
      <c r="E42" s="158"/>
      <c r="F42" s="158"/>
      <c r="G42" s="158">
        <f>'実質公債費比率（分子）の構造'!L$52</f>
        <v>5246</v>
      </c>
      <c r="H42" s="158"/>
      <c r="I42" s="158"/>
      <c r="J42" s="158">
        <f>'実質公債費比率（分子）の構造'!M$52</f>
        <v>5302</v>
      </c>
      <c r="K42" s="158"/>
      <c r="L42" s="158"/>
      <c r="M42" s="158">
        <f>'実質公債費比率（分子）の構造'!N$52</f>
        <v>5336</v>
      </c>
      <c r="N42" s="158"/>
      <c r="O42" s="158"/>
      <c r="P42" s="158">
        <f>'実質公債費比率（分子）の構造'!O$52</f>
        <v>4982</v>
      </c>
    </row>
    <row r="43" spans="1:16" x14ac:dyDescent="0.15">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15">
      <c r="A44" s="158" t="s">
        <v>62</v>
      </c>
      <c r="B44" s="158">
        <f>'実質公債費比率（分子）の構造'!K$50</f>
        <v>25</v>
      </c>
      <c r="C44" s="158"/>
      <c r="D44" s="158"/>
      <c r="E44" s="158">
        <f>'実質公債費比率（分子）の構造'!L$50</f>
        <v>12</v>
      </c>
      <c r="F44" s="158"/>
      <c r="G44" s="158"/>
      <c r="H44" s="158">
        <f>'実質公債費比率（分子）の構造'!M$50</f>
        <v>12</v>
      </c>
      <c r="I44" s="158"/>
      <c r="J44" s="158"/>
      <c r="K44" s="158">
        <f>'実質公債費比率（分子）の構造'!N$50</f>
        <v>11</v>
      </c>
      <c r="L44" s="158"/>
      <c r="M44" s="158"/>
      <c r="N44" s="158">
        <f>'実質公債費比率（分子）の構造'!O$50</f>
        <v>12</v>
      </c>
      <c r="O44" s="158"/>
      <c r="P44" s="158"/>
    </row>
    <row r="45" spans="1:16" x14ac:dyDescent="0.15">
      <c r="A45" s="158" t="s">
        <v>63</v>
      </c>
      <c r="B45" s="158">
        <f>'実質公債費比率（分子）の構造'!K$49</f>
        <v>50</v>
      </c>
      <c r="C45" s="158"/>
      <c r="D45" s="158"/>
      <c r="E45" s="158">
        <f>'実質公債費比率（分子）の構造'!L$49</f>
        <v>53</v>
      </c>
      <c r="F45" s="158"/>
      <c r="G45" s="158"/>
      <c r="H45" s="158">
        <f>'実質公債費比率（分子）の構造'!M$49</f>
        <v>38</v>
      </c>
      <c r="I45" s="158"/>
      <c r="J45" s="158"/>
      <c r="K45" s="158">
        <f>'実質公債費比率（分子）の構造'!N$49</f>
        <v>45</v>
      </c>
      <c r="L45" s="158"/>
      <c r="M45" s="158"/>
      <c r="N45" s="158">
        <f>'実質公債費比率（分子）の構造'!O$49</f>
        <v>59</v>
      </c>
      <c r="O45" s="158"/>
      <c r="P45" s="158"/>
    </row>
    <row r="46" spans="1:16" x14ac:dyDescent="0.15">
      <c r="A46" s="158" t="s">
        <v>64</v>
      </c>
      <c r="B46" s="158">
        <f>'実質公債費比率（分子）の構造'!K$48</f>
        <v>1736</v>
      </c>
      <c r="C46" s="158"/>
      <c r="D46" s="158"/>
      <c r="E46" s="158">
        <f>'実質公債費比率（分子）の構造'!L$48</f>
        <v>1707</v>
      </c>
      <c r="F46" s="158"/>
      <c r="G46" s="158"/>
      <c r="H46" s="158">
        <f>'実質公債費比率（分子）の構造'!M$48</f>
        <v>1648</v>
      </c>
      <c r="I46" s="158"/>
      <c r="J46" s="158"/>
      <c r="K46" s="158">
        <f>'実質公債費比率（分子）の構造'!N$48</f>
        <v>1672</v>
      </c>
      <c r="L46" s="158"/>
      <c r="M46" s="158"/>
      <c r="N46" s="158">
        <f>'実質公債費比率（分子）の構造'!O$48</f>
        <v>1590</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5283</v>
      </c>
      <c r="C49" s="158"/>
      <c r="D49" s="158"/>
      <c r="E49" s="158">
        <f>'実質公債費比率（分子）の構造'!L$45</f>
        <v>5449</v>
      </c>
      <c r="F49" s="158"/>
      <c r="G49" s="158"/>
      <c r="H49" s="158">
        <f>'実質公債費比率（分子）の構造'!M$45</f>
        <v>5668</v>
      </c>
      <c r="I49" s="158"/>
      <c r="J49" s="158"/>
      <c r="K49" s="158">
        <f>'実質公債費比率（分子）の構造'!N$45</f>
        <v>5769</v>
      </c>
      <c r="L49" s="158"/>
      <c r="M49" s="158"/>
      <c r="N49" s="158">
        <f>'実質公債費比率（分子）の構造'!O$45</f>
        <v>5682</v>
      </c>
      <c r="O49" s="158"/>
      <c r="P49" s="158"/>
    </row>
    <row r="50" spans="1:16" x14ac:dyDescent="0.15">
      <c r="A50" s="158" t="s">
        <v>67</v>
      </c>
      <c r="B50" s="158" t="e">
        <f>NA()</f>
        <v>#N/A</v>
      </c>
      <c r="C50" s="158">
        <f>IF(ISNUMBER('実質公債費比率（分子）の構造'!K$53),'実質公債費比率（分子）の構造'!K$53,NA())</f>
        <v>1900</v>
      </c>
      <c r="D50" s="158" t="e">
        <f>NA()</f>
        <v>#N/A</v>
      </c>
      <c r="E50" s="158" t="e">
        <f>NA()</f>
        <v>#N/A</v>
      </c>
      <c r="F50" s="158">
        <f>IF(ISNUMBER('実質公債費比率（分子）の構造'!L$53),'実質公債費比率（分子）の構造'!L$53,NA())</f>
        <v>1975</v>
      </c>
      <c r="G50" s="158" t="e">
        <f>NA()</f>
        <v>#N/A</v>
      </c>
      <c r="H50" s="158" t="e">
        <f>NA()</f>
        <v>#N/A</v>
      </c>
      <c r="I50" s="158">
        <f>IF(ISNUMBER('実質公債費比率（分子）の構造'!M$53),'実質公債費比率（分子）の構造'!M$53,NA())</f>
        <v>2064</v>
      </c>
      <c r="J50" s="158" t="e">
        <f>NA()</f>
        <v>#N/A</v>
      </c>
      <c r="K50" s="158" t="e">
        <f>NA()</f>
        <v>#N/A</v>
      </c>
      <c r="L50" s="158">
        <f>IF(ISNUMBER('実質公債費比率（分子）の構造'!N$53),'実質公債費比率（分子）の構造'!N$53,NA())</f>
        <v>2161</v>
      </c>
      <c r="M50" s="158" t="e">
        <f>NA()</f>
        <v>#N/A</v>
      </c>
      <c r="N50" s="158" t="e">
        <f>NA()</f>
        <v>#N/A</v>
      </c>
      <c r="O50" s="158">
        <f>IF(ISNUMBER('実質公債費比率（分子）の構造'!O$53),'実質公債費比率（分子）の構造'!O$53,NA())</f>
        <v>2361</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60371</v>
      </c>
      <c r="E56" s="157"/>
      <c r="F56" s="157"/>
      <c r="G56" s="157">
        <f>'将来負担比率（分子）の構造'!J$52</f>
        <v>59151</v>
      </c>
      <c r="H56" s="157"/>
      <c r="I56" s="157"/>
      <c r="J56" s="157">
        <f>'将来負担比率（分子）の構造'!K$52</f>
        <v>56768</v>
      </c>
      <c r="K56" s="157"/>
      <c r="L56" s="157"/>
      <c r="M56" s="157">
        <f>'将来負担比率（分子）の構造'!L$52</f>
        <v>54255</v>
      </c>
      <c r="N56" s="157"/>
      <c r="O56" s="157"/>
      <c r="P56" s="157">
        <f>'将来負担比率（分子）の構造'!M$52</f>
        <v>51551</v>
      </c>
    </row>
    <row r="57" spans="1:16" x14ac:dyDescent="0.15">
      <c r="A57" s="157" t="s">
        <v>42</v>
      </c>
      <c r="B57" s="157"/>
      <c r="C57" s="157"/>
      <c r="D57" s="157">
        <f>'将来負担比率（分子）の構造'!I$51</f>
        <v>1929</v>
      </c>
      <c r="E57" s="157"/>
      <c r="F57" s="157"/>
      <c r="G57" s="157">
        <f>'将来負担比率（分子）の構造'!J$51</f>
        <v>1760</v>
      </c>
      <c r="H57" s="157"/>
      <c r="I57" s="157"/>
      <c r="J57" s="157">
        <f>'将来負担比率（分子）の構造'!K$51</f>
        <v>1561</v>
      </c>
      <c r="K57" s="157"/>
      <c r="L57" s="157"/>
      <c r="M57" s="157">
        <f>'将来負担比率（分子）の構造'!L$51</f>
        <v>1474</v>
      </c>
      <c r="N57" s="157"/>
      <c r="O57" s="157"/>
      <c r="P57" s="157">
        <f>'将来負担比率（分子）の構造'!M$51</f>
        <v>1337</v>
      </c>
    </row>
    <row r="58" spans="1:16" x14ac:dyDescent="0.15">
      <c r="A58" s="157" t="s">
        <v>41</v>
      </c>
      <c r="B58" s="157"/>
      <c r="C58" s="157"/>
      <c r="D58" s="157">
        <f>'将来負担比率（分子）の構造'!I$50</f>
        <v>14244</v>
      </c>
      <c r="E58" s="157"/>
      <c r="F58" s="157"/>
      <c r="G58" s="157">
        <f>'将来負担比率（分子）の構造'!J$50</f>
        <v>15417</v>
      </c>
      <c r="H58" s="157"/>
      <c r="I58" s="157"/>
      <c r="J58" s="157">
        <f>'将来負担比率（分子）の構造'!K$50</f>
        <v>15230</v>
      </c>
      <c r="K58" s="157"/>
      <c r="L58" s="157"/>
      <c r="M58" s="157">
        <f>'将来負担比率（分子）の構造'!L$50</f>
        <v>14873</v>
      </c>
      <c r="N58" s="157"/>
      <c r="O58" s="157"/>
      <c r="P58" s="157">
        <f>'将来負担比率（分子）の構造'!M$50</f>
        <v>14445</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15">
      <c r="A62" s="157" t="s">
        <v>35</v>
      </c>
      <c r="B62" s="157">
        <f>'将来負担比率（分子）の構造'!I$45</f>
        <v>6105</v>
      </c>
      <c r="C62" s="157"/>
      <c r="D62" s="157"/>
      <c r="E62" s="157">
        <f>'将来負担比率（分子）の構造'!J$45</f>
        <v>5902</v>
      </c>
      <c r="F62" s="157"/>
      <c r="G62" s="157"/>
      <c r="H62" s="157">
        <f>'将来負担比率（分子）の構造'!K$45</f>
        <v>5709</v>
      </c>
      <c r="I62" s="157"/>
      <c r="J62" s="157"/>
      <c r="K62" s="157">
        <f>'将来負担比率（分子）の構造'!L$45</f>
        <v>5599</v>
      </c>
      <c r="L62" s="157"/>
      <c r="M62" s="157"/>
      <c r="N62" s="157">
        <f>'将来負担比率（分子）の構造'!M$45</f>
        <v>5636</v>
      </c>
      <c r="O62" s="157"/>
      <c r="P62" s="157"/>
    </row>
    <row r="63" spans="1:16" x14ac:dyDescent="0.15">
      <c r="A63" s="157" t="s">
        <v>34</v>
      </c>
      <c r="B63" s="157">
        <f>'将来負担比率（分子）の構造'!I$44</f>
        <v>896</v>
      </c>
      <c r="C63" s="157"/>
      <c r="D63" s="157"/>
      <c r="E63" s="157">
        <f>'将来負担比率（分子）の構造'!J$44</f>
        <v>787</v>
      </c>
      <c r="F63" s="157"/>
      <c r="G63" s="157"/>
      <c r="H63" s="157">
        <f>'将来負担比率（分子）の構造'!K$44</f>
        <v>588</v>
      </c>
      <c r="I63" s="157"/>
      <c r="J63" s="157"/>
      <c r="K63" s="157">
        <f>'将来負担比率（分子）の構造'!L$44</f>
        <v>623</v>
      </c>
      <c r="L63" s="157"/>
      <c r="M63" s="157"/>
      <c r="N63" s="157">
        <f>'将来負担比率（分子）の構造'!M$44</f>
        <v>542</v>
      </c>
      <c r="O63" s="157"/>
      <c r="P63" s="157"/>
    </row>
    <row r="64" spans="1:16" x14ac:dyDescent="0.15">
      <c r="A64" s="157" t="s">
        <v>33</v>
      </c>
      <c r="B64" s="157">
        <f>'将来負担比率（分子）の構造'!I$43</f>
        <v>28666</v>
      </c>
      <c r="C64" s="157"/>
      <c r="D64" s="157"/>
      <c r="E64" s="157">
        <f>'将来負担比率（分子）の構造'!J$43</f>
        <v>25814</v>
      </c>
      <c r="F64" s="157"/>
      <c r="G64" s="157"/>
      <c r="H64" s="157">
        <f>'将来負担比率（分子）の構造'!K$43</f>
        <v>25366</v>
      </c>
      <c r="I64" s="157"/>
      <c r="J64" s="157"/>
      <c r="K64" s="157">
        <f>'将来負担比率（分子）の構造'!L$43</f>
        <v>23349</v>
      </c>
      <c r="L64" s="157"/>
      <c r="M64" s="157"/>
      <c r="N64" s="157">
        <f>'将来負担比率（分子）の構造'!M$43</f>
        <v>24113</v>
      </c>
      <c r="O64" s="157"/>
      <c r="P64" s="157"/>
    </row>
    <row r="65" spans="1:16" x14ac:dyDescent="0.15">
      <c r="A65" s="157" t="s">
        <v>32</v>
      </c>
      <c r="B65" s="157">
        <f>'将来負担比率（分子）の構造'!I$42</f>
        <v>41</v>
      </c>
      <c r="C65" s="157"/>
      <c r="D65" s="157"/>
      <c r="E65" s="157">
        <f>'将来負担比率（分子）の構造'!J$42</f>
        <v>32</v>
      </c>
      <c r="F65" s="157"/>
      <c r="G65" s="157"/>
      <c r="H65" s="157">
        <f>'将来負担比率（分子）の構造'!K$42</f>
        <v>23</v>
      </c>
      <c r="I65" s="157"/>
      <c r="J65" s="157"/>
      <c r="K65" s="157">
        <f>'将来負担比率（分子）の構造'!L$42</f>
        <v>16</v>
      </c>
      <c r="L65" s="157"/>
      <c r="M65" s="157"/>
      <c r="N65" s="157">
        <f>'将来負担比率（分子）の構造'!M$42</f>
        <v>8</v>
      </c>
      <c r="O65" s="157"/>
      <c r="P65" s="157"/>
    </row>
    <row r="66" spans="1:16" x14ac:dyDescent="0.15">
      <c r="A66" s="157" t="s">
        <v>31</v>
      </c>
      <c r="B66" s="157">
        <f>'将来負担比率（分子）の構造'!I$41</f>
        <v>56706</v>
      </c>
      <c r="C66" s="157"/>
      <c r="D66" s="157"/>
      <c r="E66" s="157">
        <f>'将来負担比率（分子）の構造'!J$41</f>
        <v>55972</v>
      </c>
      <c r="F66" s="157"/>
      <c r="G66" s="157"/>
      <c r="H66" s="157">
        <f>'将来負担比率（分子）の構造'!K$41</f>
        <v>53604</v>
      </c>
      <c r="I66" s="157"/>
      <c r="J66" s="157"/>
      <c r="K66" s="157">
        <f>'将来負担比率（分子）の構造'!L$41</f>
        <v>51556</v>
      </c>
      <c r="L66" s="157"/>
      <c r="M66" s="157"/>
      <c r="N66" s="157">
        <f>'将来負担比率（分子）の構造'!M$41</f>
        <v>49265</v>
      </c>
      <c r="O66" s="157"/>
      <c r="P66" s="157"/>
    </row>
    <row r="67" spans="1:16" x14ac:dyDescent="0.15">
      <c r="A67" s="157" t="s">
        <v>71</v>
      </c>
      <c r="B67" s="157" t="e">
        <f>NA()</f>
        <v>#N/A</v>
      </c>
      <c r="C67" s="157">
        <f>IF(ISNUMBER('将来負担比率（分子）の構造'!I$53), IF('将来負担比率（分子）の構造'!I$53 &lt; 0, 0, '将来負担比率（分子）の構造'!I$53), NA())</f>
        <v>15870</v>
      </c>
      <c r="D67" s="157" t="e">
        <f>NA()</f>
        <v>#N/A</v>
      </c>
      <c r="E67" s="157" t="e">
        <f>NA()</f>
        <v>#N/A</v>
      </c>
      <c r="F67" s="157">
        <f>IF(ISNUMBER('将来負担比率（分子）の構造'!J$53), IF('将来負担比率（分子）の構造'!J$53 &lt; 0, 0, '将来負担比率（分子）の構造'!J$53), NA())</f>
        <v>12178</v>
      </c>
      <c r="G67" s="157" t="e">
        <f>NA()</f>
        <v>#N/A</v>
      </c>
      <c r="H67" s="157" t="e">
        <f>NA()</f>
        <v>#N/A</v>
      </c>
      <c r="I67" s="157">
        <f>IF(ISNUMBER('将来負担比率（分子）の構造'!K$53), IF('将来負担比率（分子）の構造'!K$53 &lt; 0, 0, '将来負担比率（分子）の構造'!K$53), NA())</f>
        <v>11732</v>
      </c>
      <c r="J67" s="157" t="e">
        <f>NA()</f>
        <v>#N/A</v>
      </c>
      <c r="K67" s="157" t="e">
        <f>NA()</f>
        <v>#N/A</v>
      </c>
      <c r="L67" s="157">
        <f>IF(ISNUMBER('将来負担比率（分子）の構造'!L$53), IF('将来負担比率（分子）の構造'!L$53 &lt; 0, 0, '将来負担比率（分子）の構造'!L$53), NA())</f>
        <v>10540</v>
      </c>
      <c r="M67" s="157" t="e">
        <f>NA()</f>
        <v>#N/A</v>
      </c>
      <c r="N67" s="157" t="e">
        <f>NA()</f>
        <v>#N/A</v>
      </c>
      <c r="O67" s="157">
        <f>IF(ISNUMBER('将来負担比率（分子）の構造'!M$53), IF('将来負担比率（分子）の構造'!M$53 &lt; 0, 0, '将来負担比率（分子）の構造'!M$53), NA())</f>
        <v>12231</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7725</v>
      </c>
      <c r="C72" s="161">
        <f>基金残高に係る経年分析!G55</f>
        <v>6592</v>
      </c>
      <c r="D72" s="161">
        <f>基金残高に係る経年分析!H55</f>
        <v>6123</v>
      </c>
    </row>
    <row r="73" spans="1:16" x14ac:dyDescent="0.15">
      <c r="A73" s="160" t="s">
        <v>74</v>
      </c>
      <c r="B73" s="161">
        <f>基金残高に係る経年分析!F56</f>
        <v>1163</v>
      </c>
      <c r="C73" s="161">
        <f>基金残高に係る経年分析!G56</f>
        <v>1284</v>
      </c>
      <c r="D73" s="161">
        <f>基金残高に係る経年分析!H56</f>
        <v>1382</v>
      </c>
    </row>
    <row r="74" spans="1:16" x14ac:dyDescent="0.15">
      <c r="A74" s="160" t="s">
        <v>75</v>
      </c>
      <c r="B74" s="161">
        <f>基金残高に係る経年分析!F57</f>
        <v>6710</v>
      </c>
      <c r="C74" s="161">
        <f>基金残高に係る経年分析!G57</f>
        <v>7919</v>
      </c>
      <c r="D74" s="161">
        <f>基金残高に係る経年分析!H57</f>
        <v>7815</v>
      </c>
    </row>
  </sheetData>
  <sheetProtection algorithmName="SHA-512" hashValue="/FNXYl8X2FrLfmUoaz+g55Ntl5kMYNF/vDxD34yv4qA9CmEK0P/ovy2nlbBeQDh1238YNY4BoTVgmf/CJVi8Qg==" saltValue="zRZcRNVRPzel5FZXk/OsRg=="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opLeftCell="D1"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202</v>
      </c>
      <c r="DI1" s="590"/>
      <c r="DJ1" s="590"/>
      <c r="DK1" s="590"/>
      <c r="DL1" s="590"/>
      <c r="DM1" s="590"/>
      <c r="DN1" s="591"/>
      <c r="DO1" s="196"/>
      <c r="DP1" s="589" t="s">
        <v>203</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15">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592" t="s">
        <v>205</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206</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207</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15">
      <c r="B4" s="592" t="s">
        <v>1</v>
      </c>
      <c r="C4" s="593"/>
      <c r="D4" s="593"/>
      <c r="E4" s="593"/>
      <c r="F4" s="593"/>
      <c r="G4" s="593"/>
      <c r="H4" s="593"/>
      <c r="I4" s="593"/>
      <c r="J4" s="593"/>
      <c r="K4" s="593"/>
      <c r="L4" s="593"/>
      <c r="M4" s="593"/>
      <c r="N4" s="593"/>
      <c r="O4" s="593"/>
      <c r="P4" s="593"/>
      <c r="Q4" s="594"/>
      <c r="R4" s="592" t="s">
        <v>208</v>
      </c>
      <c r="S4" s="593"/>
      <c r="T4" s="593"/>
      <c r="U4" s="593"/>
      <c r="V4" s="593"/>
      <c r="W4" s="593"/>
      <c r="X4" s="593"/>
      <c r="Y4" s="594"/>
      <c r="Z4" s="592" t="s">
        <v>209</v>
      </c>
      <c r="AA4" s="593"/>
      <c r="AB4" s="593"/>
      <c r="AC4" s="594"/>
      <c r="AD4" s="592" t="s">
        <v>210</v>
      </c>
      <c r="AE4" s="593"/>
      <c r="AF4" s="593"/>
      <c r="AG4" s="593"/>
      <c r="AH4" s="593"/>
      <c r="AI4" s="593"/>
      <c r="AJ4" s="593"/>
      <c r="AK4" s="594"/>
      <c r="AL4" s="592" t="s">
        <v>209</v>
      </c>
      <c r="AM4" s="593"/>
      <c r="AN4" s="593"/>
      <c r="AO4" s="594"/>
      <c r="AP4" s="595" t="s">
        <v>211</v>
      </c>
      <c r="AQ4" s="595"/>
      <c r="AR4" s="595"/>
      <c r="AS4" s="595"/>
      <c r="AT4" s="595"/>
      <c r="AU4" s="595"/>
      <c r="AV4" s="595"/>
      <c r="AW4" s="595"/>
      <c r="AX4" s="595"/>
      <c r="AY4" s="595"/>
      <c r="AZ4" s="595"/>
      <c r="BA4" s="595"/>
      <c r="BB4" s="595"/>
      <c r="BC4" s="595"/>
      <c r="BD4" s="595"/>
      <c r="BE4" s="595"/>
      <c r="BF4" s="595"/>
      <c r="BG4" s="595" t="s">
        <v>212</v>
      </c>
      <c r="BH4" s="595"/>
      <c r="BI4" s="595"/>
      <c r="BJ4" s="595"/>
      <c r="BK4" s="595"/>
      <c r="BL4" s="595"/>
      <c r="BM4" s="595"/>
      <c r="BN4" s="595"/>
      <c r="BO4" s="595" t="s">
        <v>209</v>
      </c>
      <c r="BP4" s="595"/>
      <c r="BQ4" s="595"/>
      <c r="BR4" s="595"/>
      <c r="BS4" s="595" t="s">
        <v>213</v>
      </c>
      <c r="BT4" s="595"/>
      <c r="BU4" s="595"/>
      <c r="BV4" s="595"/>
      <c r="BW4" s="595"/>
      <c r="BX4" s="595"/>
      <c r="BY4" s="595"/>
      <c r="BZ4" s="595"/>
      <c r="CA4" s="595"/>
      <c r="CB4" s="595"/>
      <c r="CD4" s="592" t="s">
        <v>214</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15">
      <c r="B5" s="596" t="s">
        <v>215</v>
      </c>
      <c r="C5" s="597"/>
      <c r="D5" s="597"/>
      <c r="E5" s="597"/>
      <c r="F5" s="597"/>
      <c r="G5" s="597"/>
      <c r="H5" s="597"/>
      <c r="I5" s="597"/>
      <c r="J5" s="597"/>
      <c r="K5" s="597"/>
      <c r="L5" s="597"/>
      <c r="M5" s="597"/>
      <c r="N5" s="597"/>
      <c r="O5" s="597"/>
      <c r="P5" s="597"/>
      <c r="Q5" s="598"/>
      <c r="R5" s="599">
        <v>11568868</v>
      </c>
      <c r="S5" s="600"/>
      <c r="T5" s="600"/>
      <c r="U5" s="600"/>
      <c r="V5" s="600"/>
      <c r="W5" s="600"/>
      <c r="X5" s="600"/>
      <c r="Y5" s="601"/>
      <c r="Z5" s="602">
        <v>18.399999999999999</v>
      </c>
      <c r="AA5" s="602"/>
      <c r="AB5" s="602"/>
      <c r="AC5" s="602"/>
      <c r="AD5" s="603">
        <v>11568868</v>
      </c>
      <c r="AE5" s="603"/>
      <c r="AF5" s="603"/>
      <c r="AG5" s="603"/>
      <c r="AH5" s="603"/>
      <c r="AI5" s="603"/>
      <c r="AJ5" s="603"/>
      <c r="AK5" s="603"/>
      <c r="AL5" s="604">
        <v>39.200000000000003</v>
      </c>
      <c r="AM5" s="605"/>
      <c r="AN5" s="605"/>
      <c r="AO5" s="606"/>
      <c r="AP5" s="596" t="s">
        <v>216</v>
      </c>
      <c r="AQ5" s="597"/>
      <c r="AR5" s="597"/>
      <c r="AS5" s="597"/>
      <c r="AT5" s="597"/>
      <c r="AU5" s="597"/>
      <c r="AV5" s="597"/>
      <c r="AW5" s="597"/>
      <c r="AX5" s="597"/>
      <c r="AY5" s="597"/>
      <c r="AZ5" s="597"/>
      <c r="BA5" s="597"/>
      <c r="BB5" s="597"/>
      <c r="BC5" s="597"/>
      <c r="BD5" s="597"/>
      <c r="BE5" s="597"/>
      <c r="BF5" s="598"/>
      <c r="BG5" s="610">
        <v>11467405</v>
      </c>
      <c r="BH5" s="611"/>
      <c r="BI5" s="611"/>
      <c r="BJ5" s="611"/>
      <c r="BK5" s="611"/>
      <c r="BL5" s="611"/>
      <c r="BM5" s="611"/>
      <c r="BN5" s="612"/>
      <c r="BO5" s="613">
        <v>99.1</v>
      </c>
      <c r="BP5" s="613"/>
      <c r="BQ5" s="613"/>
      <c r="BR5" s="613"/>
      <c r="BS5" s="614">
        <v>353577</v>
      </c>
      <c r="BT5" s="614"/>
      <c r="BU5" s="614"/>
      <c r="BV5" s="614"/>
      <c r="BW5" s="614"/>
      <c r="BX5" s="614"/>
      <c r="BY5" s="614"/>
      <c r="BZ5" s="614"/>
      <c r="CA5" s="614"/>
      <c r="CB5" s="618"/>
      <c r="CD5" s="592" t="s">
        <v>211</v>
      </c>
      <c r="CE5" s="593"/>
      <c r="CF5" s="593"/>
      <c r="CG5" s="593"/>
      <c r="CH5" s="593"/>
      <c r="CI5" s="593"/>
      <c r="CJ5" s="593"/>
      <c r="CK5" s="593"/>
      <c r="CL5" s="593"/>
      <c r="CM5" s="593"/>
      <c r="CN5" s="593"/>
      <c r="CO5" s="593"/>
      <c r="CP5" s="593"/>
      <c r="CQ5" s="594"/>
      <c r="CR5" s="592" t="s">
        <v>217</v>
      </c>
      <c r="CS5" s="593"/>
      <c r="CT5" s="593"/>
      <c r="CU5" s="593"/>
      <c r="CV5" s="593"/>
      <c r="CW5" s="593"/>
      <c r="CX5" s="593"/>
      <c r="CY5" s="594"/>
      <c r="CZ5" s="592" t="s">
        <v>209</v>
      </c>
      <c r="DA5" s="593"/>
      <c r="DB5" s="593"/>
      <c r="DC5" s="594"/>
      <c r="DD5" s="592" t="s">
        <v>218</v>
      </c>
      <c r="DE5" s="593"/>
      <c r="DF5" s="593"/>
      <c r="DG5" s="593"/>
      <c r="DH5" s="593"/>
      <c r="DI5" s="593"/>
      <c r="DJ5" s="593"/>
      <c r="DK5" s="593"/>
      <c r="DL5" s="593"/>
      <c r="DM5" s="593"/>
      <c r="DN5" s="593"/>
      <c r="DO5" s="593"/>
      <c r="DP5" s="594"/>
      <c r="DQ5" s="592" t="s">
        <v>219</v>
      </c>
      <c r="DR5" s="593"/>
      <c r="DS5" s="593"/>
      <c r="DT5" s="593"/>
      <c r="DU5" s="593"/>
      <c r="DV5" s="593"/>
      <c r="DW5" s="593"/>
      <c r="DX5" s="593"/>
      <c r="DY5" s="593"/>
      <c r="DZ5" s="593"/>
      <c r="EA5" s="593"/>
      <c r="EB5" s="593"/>
      <c r="EC5" s="594"/>
    </row>
    <row r="6" spans="2:143" ht="11.25" customHeight="1" x14ac:dyDescent="0.15">
      <c r="B6" s="607" t="s">
        <v>220</v>
      </c>
      <c r="C6" s="608"/>
      <c r="D6" s="608"/>
      <c r="E6" s="608"/>
      <c r="F6" s="608"/>
      <c r="G6" s="608"/>
      <c r="H6" s="608"/>
      <c r="I6" s="608"/>
      <c r="J6" s="608"/>
      <c r="K6" s="608"/>
      <c r="L6" s="608"/>
      <c r="M6" s="608"/>
      <c r="N6" s="608"/>
      <c r="O6" s="608"/>
      <c r="P6" s="608"/>
      <c r="Q6" s="609"/>
      <c r="R6" s="610">
        <v>918531</v>
      </c>
      <c r="S6" s="611"/>
      <c r="T6" s="611"/>
      <c r="U6" s="611"/>
      <c r="V6" s="611"/>
      <c r="W6" s="611"/>
      <c r="X6" s="611"/>
      <c r="Y6" s="612"/>
      <c r="Z6" s="613">
        <v>1.5</v>
      </c>
      <c r="AA6" s="613"/>
      <c r="AB6" s="613"/>
      <c r="AC6" s="613"/>
      <c r="AD6" s="614">
        <v>918531</v>
      </c>
      <c r="AE6" s="614"/>
      <c r="AF6" s="614"/>
      <c r="AG6" s="614"/>
      <c r="AH6" s="614"/>
      <c r="AI6" s="614"/>
      <c r="AJ6" s="614"/>
      <c r="AK6" s="614"/>
      <c r="AL6" s="615">
        <v>3.1</v>
      </c>
      <c r="AM6" s="616"/>
      <c r="AN6" s="616"/>
      <c r="AO6" s="617"/>
      <c r="AP6" s="607" t="s">
        <v>221</v>
      </c>
      <c r="AQ6" s="608"/>
      <c r="AR6" s="608"/>
      <c r="AS6" s="608"/>
      <c r="AT6" s="608"/>
      <c r="AU6" s="608"/>
      <c r="AV6" s="608"/>
      <c r="AW6" s="608"/>
      <c r="AX6" s="608"/>
      <c r="AY6" s="608"/>
      <c r="AZ6" s="608"/>
      <c r="BA6" s="608"/>
      <c r="BB6" s="608"/>
      <c r="BC6" s="608"/>
      <c r="BD6" s="608"/>
      <c r="BE6" s="608"/>
      <c r="BF6" s="609"/>
      <c r="BG6" s="610">
        <v>11467405</v>
      </c>
      <c r="BH6" s="611"/>
      <c r="BI6" s="611"/>
      <c r="BJ6" s="611"/>
      <c r="BK6" s="611"/>
      <c r="BL6" s="611"/>
      <c r="BM6" s="611"/>
      <c r="BN6" s="612"/>
      <c r="BO6" s="613">
        <v>99.1</v>
      </c>
      <c r="BP6" s="613"/>
      <c r="BQ6" s="613"/>
      <c r="BR6" s="613"/>
      <c r="BS6" s="614">
        <v>353577</v>
      </c>
      <c r="BT6" s="614"/>
      <c r="BU6" s="614"/>
      <c r="BV6" s="614"/>
      <c r="BW6" s="614"/>
      <c r="BX6" s="614"/>
      <c r="BY6" s="614"/>
      <c r="BZ6" s="614"/>
      <c r="CA6" s="614"/>
      <c r="CB6" s="618"/>
      <c r="CD6" s="596" t="s">
        <v>222</v>
      </c>
      <c r="CE6" s="597"/>
      <c r="CF6" s="597"/>
      <c r="CG6" s="597"/>
      <c r="CH6" s="597"/>
      <c r="CI6" s="597"/>
      <c r="CJ6" s="597"/>
      <c r="CK6" s="597"/>
      <c r="CL6" s="597"/>
      <c r="CM6" s="597"/>
      <c r="CN6" s="597"/>
      <c r="CO6" s="597"/>
      <c r="CP6" s="597"/>
      <c r="CQ6" s="598"/>
      <c r="CR6" s="610">
        <v>272210</v>
      </c>
      <c r="CS6" s="611"/>
      <c r="CT6" s="611"/>
      <c r="CU6" s="611"/>
      <c r="CV6" s="611"/>
      <c r="CW6" s="611"/>
      <c r="CX6" s="611"/>
      <c r="CY6" s="612"/>
      <c r="CZ6" s="604">
        <v>0.4</v>
      </c>
      <c r="DA6" s="605"/>
      <c r="DB6" s="605"/>
      <c r="DC6" s="621"/>
      <c r="DD6" s="619" t="s">
        <v>122</v>
      </c>
      <c r="DE6" s="611"/>
      <c r="DF6" s="611"/>
      <c r="DG6" s="611"/>
      <c r="DH6" s="611"/>
      <c r="DI6" s="611"/>
      <c r="DJ6" s="611"/>
      <c r="DK6" s="611"/>
      <c r="DL6" s="611"/>
      <c r="DM6" s="611"/>
      <c r="DN6" s="611"/>
      <c r="DO6" s="611"/>
      <c r="DP6" s="612"/>
      <c r="DQ6" s="619">
        <v>272210</v>
      </c>
      <c r="DR6" s="611"/>
      <c r="DS6" s="611"/>
      <c r="DT6" s="611"/>
      <c r="DU6" s="611"/>
      <c r="DV6" s="611"/>
      <c r="DW6" s="611"/>
      <c r="DX6" s="611"/>
      <c r="DY6" s="611"/>
      <c r="DZ6" s="611"/>
      <c r="EA6" s="611"/>
      <c r="EB6" s="611"/>
      <c r="EC6" s="620"/>
    </row>
    <row r="7" spans="2:143" ht="11.25" customHeight="1" x14ac:dyDescent="0.15">
      <c r="B7" s="607" t="s">
        <v>223</v>
      </c>
      <c r="C7" s="608"/>
      <c r="D7" s="608"/>
      <c r="E7" s="608"/>
      <c r="F7" s="608"/>
      <c r="G7" s="608"/>
      <c r="H7" s="608"/>
      <c r="I7" s="608"/>
      <c r="J7" s="608"/>
      <c r="K7" s="608"/>
      <c r="L7" s="608"/>
      <c r="M7" s="608"/>
      <c r="N7" s="608"/>
      <c r="O7" s="608"/>
      <c r="P7" s="608"/>
      <c r="Q7" s="609"/>
      <c r="R7" s="610">
        <v>3290</v>
      </c>
      <c r="S7" s="611"/>
      <c r="T7" s="611"/>
      <c r="U7" s="611"/>
      <c r="V7" s="611"/>
      <c r="W7" s="611"/>
      <c r="X7" s="611"/>
      <c r="Y7" s="612"/>
      <c r="Z7" s="613">
        <v>0</v>
      </c>
      <c r="AA7" s="613"/>
      <c r="AB7" s="613"/>
      <c r="AC7" s="613"/>
      <c r="AD7" s="614">
        <v>3290</v>
      </c>
      <c r="AE7" s="614"/>
      <c r="AF7" s="614"/>
      <c r="AG7" s="614"/>
      <c r="AH7" s="614"/>
      <c r="AI7" s="614"/>
      <c r="AJ7" s="614"/>
      <c r="AK7" s="614"/>
      <c r="AL7" s="615">
        <v>0</v>
      </c>
      <c r="AM7" s="616"/>
      <c r="AN7" s="616"/>
      <c r="AO7" s="617"/>
      <c r="AP7" s="607" t="s">
        <v>224</v>
      </c>
      <c r="AQ7" s="608"/>
      <c r="AR7" s="608"/>
      <c r="AS7" s="608"/>
      <c r="AT7" s="608"/>
      <c r="AU7" s="608"/>
      <c r="AV7" s="608"/>
      <c r="AW7" s="608"/>
      <c r="AX7" s="608"/>
      <c r="AY7" s="608"/>
      <c r="AZ7" s="608"/>
      <c r="BA7" s="608"/>
      <c r="BB7" s="608"/>
      <c r="BC7" s="608"/>
      <c r="BD7" s="608"/>
      <c r="BE7" s="608"/>
      <c r="BF7" s="609"/>
      <c r="BG7" s="610">
        <v>4393410</v>
      </c>
      <c r="BH7" s="611"/>
      <c r="BI7" s="611"/>
      <c r="BJ7" s="611"/>
      <c r="BK7" s="611"/>
      <c r="BL7" s="611"/>
      <c r="BM7" s="611"/>
      <c r="BN7" s="612"/>
      <c r="BO7" s="613">
        <v>38</v>
      </c>
      <c r="BP7" s="613"/>
      <c r="BQ7" s="613"/>
      <c r="BR7" s="613"/>
      <c r="BS7" s="614">
        <v>159623</v>
      </c>
      <c r="BT7" s="614"/>
      <c r="BU7" s="614"/>
      <c r="BV7" s="614"/>
      <c r="BW7" s="614"/>
      <c r="BX7" s="614"/>
      <c r="BY7" s="614"/>
      <c r="BZ7" s="614"/>
      <c r="CA7" s="614"/>
      <c r="CB7" s="618"/>
      <c r="CD7" s="607" t="s">
        <v>225</v>
      </c>
      <c r="CE7" s="608"/>
      <c r="CF7" s="608"/>
      <c r="CG7" s="608"/>
      <c r="CH7" s="608"/>
      <c r="CI7" s="608"/>
      <c r="CJ7" s="608"/>
      <c r="CK7" s="608"/>
      <c r="CL7" s="608"/>
      <c r="CM7" s="608"/>
      <c r="CN7" s="608"/>
      <c r="CO7" s="608"/>
      <c r="CP7" s="608"/>
      <c r="CQ7" s="609"/>
      <c r="CR7" s="610">
        <v>14008534</v>
      </c>
      <c r="CS7" s="611"/>
      <c r="CT7" s="611"/>
      <c r="CU7" s="611"/>
      <c r="CV7" s="611"/>
      <c r="CW7" s="611"/>
      <c r="CX7" s="611"/>
      <c r="CY7" s="612"/>
      <c r="CZ7" s="613">
        <v>23.1</v>
      </c>
      <c r="DA7" s="613"/>
      <c r="DB7" s="613"/>
      <c r="DC7" s="613"/>
      <c r="DD7" s="619">
        <v>350047</v>
      </c>
      <c r="DE7" s="611"/>
      <c r="DF7" s="611"/>
      <c r="DG7" s="611"/>
      <c r="DH7" s="611"/>
      <c r="DI7" s="611"/>
      <c r="DJ7" s="611"/>
      <c r="DK7" s="611"/>
      <c r="DL7" s="611"/>
      <c r="DM7" s="611"/>
      <c r="DN7" s="611"/>
      <c r="DO7" s="611"/>
      <c r="DP7" s="612"/>
      <c r="DQ7" s="619">
        <v>6566001</v>
      </c>
      <c r="DR7" s="611"/>
      <c r="DS7" s="611"/>
      <c r="DT7" s="611"/>
      <c r="DU7" s="611"/>
      <c r="DV7" s="611"/>
      <c r="DW7" s="611"/>
      <c r="DX7" s="611"/>
      <c r="DY7" s="611"/>
      <c r="DZ7" s="611"/>
      <c r="EA7" s="611"/>
      <c r="EB7" s="611"/>
      <c r="EC7" s="620"/>
    </row>
    <row r="8" spans="2:143" ht="11.25" customHeight="1" x14ac:dyDescent="0.15">
      <c r="B8" s="607" t="s">
        <v>226</v>
      </c>
      <c r="C8" s="608"/>
      <c r="D8" s="608"/>
      <c r="E8" s="608"/>
      <c r="F8" s="608"/>
      <c r="G8" s="608"/>
      <c r="H8" s="608"/>
      <c r="I8" s="608"/>
      <c r="J8" s="608"/>
      <c r="K8" s="608"/>
      <c r="L8" s="608"/>
      <c r="M8" s="608"/>
      <c r="N8" s="608"/>
      <c r="O8" s="608"/>
      <c r="P8" s="608"/>
      <c r="Q8" s="609"/>
      <c r="R8" s="610">
        <v>39388</v>
      </c>
      <c r="S8" s="611"/>
      <c r="T8" s="611"/>
      <c r="U8" s="611"/>
      <c r="V8" s="611"/>
      <c r="W8" s="611"/>
      <c r="X8" s="611"/>
      <c r="Y8" s="612"/>
      <c r="Z8" s="613">
        <v>0.1</v>
      </c>
      <c r="AA8" s="613"/>
      <c r="AB8" s="613"/>
      <c r="AC8" s="613"/>
      <c r="AD8" s="614">
        <v>39388</v>
      </c>
      <c r="AE8" s="614"/>
      <c r="AF8" s="614"/>
      <c r="AG8" s="614"/>
      <c r="AH8" s="614"/>
      <c r="AI8" s="614"/>
      <c r="AJ8" s="614"/>
      <c r="AK8" s="614"/>
      <c r="AL8" s="615">
        <v>0.1</v>
      </c>
      <c r="AM8" s="616"/>
      <c r="AN8" s="616"/>
      <c r="AO8" s="617"/>
      <c r="AP8" s="607" t="s">
        <v>227</v>
      </c>
      <c r="AQ8" s="608"/>
      <c r="AR8" s="608"/>
      <c r="AS8" s="608"/>
      <c r="AT8" s="608"/>
      <c r="AU8" s="608"/>
      <c r="AV8" s="608"/>
      <c r="AW8" s="608"/>
      <c r="AX8" s="608"/>
      <c r="AY8" s="608"/>
      <c r="AZ8" s="608"/>
      <c r="BA8" s="608"/>
      <c r="BB8" s="608"/>
      <c r="BC8" s="608"/>
      <c r="BD8" s="608"/>
      <c r="BE8" s="608"/>
      <c r="BF8" s="609"/>
      <c r="BG8" s="610">
        <v>143735</v>
      </c>
      <c r="BH8" s="611"/>
      <c r="BI8" s="611"/>
      <c r="BJ8" s="611"/>
      <c r="BK8" s="611"/>
      <c r="BL8" s="611"/>
      <c r="BM8" s="611"/>
      <c r="BN8" s="612"/>
      <c r="BO8" s="613">
        <v>1.2</v>
      </c>
      <c r="BP8" s="613"/>
      <c r="BQ8" s="613"/>
      <c r="BR8" s="613"/>
      <c r="BS8" s="614" t="s">
        <v>122</v>
      </c>
      <c r="BT8" s="614"/>
      <c r="BU8" s="614"/>
      <c r="BV8" s="614"/>
      <c r="BW8" s="614"/>
      <c r="BX8" s="614"/>
      <c r="BY8" s="614"/>
      <c r="BZ8" s="614"/>
      <c r="CA8" s="614"/>
      <c r="CB8" s="618"/>
      <c r="CD8" s="607" t="s">
        <v>228</v>
      </c>
      <c r="CE8" s="608"/>
      <c r="CF8" s="608"/>
      <c r="CG8" s="608"/>
      <c r="CH8" s="608"/>
      <c r="CI8" s="608"/>
      <c r="CJ8" s="608"/>
      <c r="CK8" s="608"/>
      <c r="CL8" s="608"/>
      <c r="CM8" s="608"/>
      <c r="CN8" s="608"/>
      <c r="CO8" s="608"/>
      <c r="CP8" s="608"/>
      <c r="CQ8" s="609"/>
      <c r="CR8" s="610">
        <v>16988137</v>
      </c>
      <c r="CS8" s="611"/>
      <c r="CT8" s="611"/>
      <c r="CU8" s="611"/>
      <c r="CV8" s="611"/>
      <c r="CW8" s="611"/>
      <c r="CX8" s="611"/>
      <c r="CY8" s="612"/>
      <c r="CZ8" s="613">
        <v>28</v>
      </c>
      <c r="DA8" s="613"/>
      <c r="DB8" s="613"/>
      <c r="DC8" s="613"/>
      <c r="DD8" s="619">
        <v>219071</v>
      </c>
      <c r="DE8" s="611"/>
      <c r="DF8" s="611"/>
      <c r="DG8" s="611"/>
      <c r="DH8" s="611"/>
      <c r="DI8" s="611"/>
      <c r="DJ8" s="611"/>
      <c r="DK8" s="611"/>
      <c r="DL8" s="611"/>
      <c r="DM8" s="611"/>
      <c r="DN8" s="611"/>
      <c r="DO8" s="611"/>
      <c r="DP8" s="612"/>
      <c r="DQ8" s="619">
        <v>8462223</v>
      </c>
      <c r="DR8" s="611"/>
      <c r="DS8" s="611"/>
      <c r="DT8" s="611"/>
      <c r="DU8" s="611"/>
      <c r="DV8" s="611"/>
      <c r="DW8" s="611"/>
      <c r="DX8" s="611"/>
      <c r="DY8" s="611"/>
      <c r="DZ8" s="611"/>
      <c r="EA8" s="611"/>
      <c r="EB8" s="611"/>
      <c r="EC8" s="620"/>
    </row>
    <row r="9" spans="2:143" ht="11.25" customHeight="1" x14ac:dyDescent="0.15">
      <c r="B9" s="607" t="s">
        <v>229</v>
      </c>
      <c r="C9" s="608"/>
      <c r="D9" s="608"/>
      <c r="E9" s="608"/>
      <c r="F9" s="608"/>
      <c r="G9" s="608"/>
      <c r="H9" s="608"/>
      <c r="I9" s="608"/>
      <c r="J9" s="608"/>
      <c r="K9" s="608"/>
      <c r="L9" s="608"/>
      <c r="M9" s="608"/>
      <c r="N9" s="608"/>
      <c r="O9" s="608"/>
      <c r="P9" s="608"/>
      <c r="Q9" s="609"/>
      <c r="R9" s="610">
        <v>54178</v>
      </c>
      <c r="S9" s="611"/>
      <c r="T9" s="611"/>
      <c r="U9" s="611"/>
      <c r="V9" s="611"/>
      <c r="W9" s="611"/>
      <c r="X9" s="611"/>
      <c r="Y9" s="612"/>
      <c r="Z9" s="613">
        <v>0.1</v>
      </c>
      <c r="AA9" s="613"/>
      <c r="AB9" s="613"/>
      <c r="AC9" s="613"/>
      <c r="AD9" s="614">
        <v>54178</v>
      </c>
      <c r="AE9" s="614"/>
      <c r="AF9" s="614"/>
      <c r="AG9" s="614"/>
      <c r="AH9" s="614"/>
      <c r="AI9" s="614"/>
      <c r="AJ9" s="614"/>
      <c r="AK9" s="614"/>
      <c r="AL9" s="615">
        <v>0.2</v>
      </c>
      <c r="AM9" s="616"/>
      <c r="AN9" s="616"/>
      <c r="AO9" s="617"/>
      <c r="AP9" s="607" t="s">
        <v>230</v>
      </c>
      <c r="AQ9" s="608"/>
      <c r="AR9" s="608"/>
      <c r="AS9" s="608"/>
      <c r="AT9" s="608"/>
      <c r="AU9" s="608"/>
      <c r="AV9" s="608"/>
      <c r="AW9" s="608"/>
      <c r="AX9" s="608"/>
      <c r="AY9" s="608"/>
      <c r="AZ9" s="608"/>
      <c r="BA9" s="608"/>
      <c r="BB9" s="608"/>
      <c r="BC9" s="608"/>
      <c r="BD9" s="608"/>
      <c r="BE9" s="608"/>
      <c r="BF9" s="609"/>
      <c r="BG9" s="610">
        <v>3563486</v>
      </c>
      <c r="BH9" s="611"/>
      <c r="BI9" s="611"/>
      <c r="BJ9" s="611"/>
      <c r="BK9" s="611"/>
      <c r="BL9" s="611"/>
      <c r="BM9" s="611"/>
      <c r="BN9" s="612"/>
      <c r="BO9" s="613">
        <v>30.8</v>
      </c>
      <c r="BP9" s="613"/>
      <c r="BQ9" s="613"/>
      <c r="BR9" s="613"/>
      <c r="BS9" s="614" t="s">
        <v>122</v>
      </c>
      <c r="BT9" s="614"/>
      <c r="BU9" s="614"/>
      <c r="BV9" s="614"/>
      <c r="BW9" s="614"/>
      <c r="BX9" s="614"/>
      <c r="BY9" s="614"/>
      <c r="BZ9" s="614"/>
      <c r="CA9" s="614"/>
      <c r="CB9" s="618"/>
      <c r="CD9" s="607" t="s">
        <v>231</v>
      </c>
      <c r="CE9" s="608"/>
      <c r="CF9" s="608"/>
      <c r="CG9" s="608"/>
      <c r="CH9" s="608"/>
      <c r="CI9" s="608"/>
      <c r="CJ9" s="608"/>
      <c r="CK9" s="608"/>
      <c r="CL9" s="608"/>
      <c r="CM9" s="608"/>
      <c r="CN9" s="608"/>
      <c r="CO9" s="608"/>
      <c r="CP9" s="608"/>
      <c r="CQ9" s="609"/>
      <c r="CR9" s="610">
        <v>2854392</v>
      </c>
      <c r="CS9" s="611"/>
      <c r="CT9" s="611"/>
      <c r="CU9" s="611"/>
      <c r="CV9" s="611"/>
      <c r="CW9" s="611"/>
      <c r="CX9" s="611"/>
      <c r="CY9" s="612"/>
      <c r="CZ9" s="613">
        <v>4.7</v>
      </c>
      <c r="DA9" s="613"/>
      <c r="DB9" s="613"/>
      <c r="DC9" s="613"/>
      <c r="DD9" s="619">
        <v>83579</v>
      </c>
      <c r="DE9" s="611"/>
      <c r="DF9" s="611"/>
      <c r="DG9" s="611"/>
      <c r="DH9" s="611"/>
      <c r="DI9" s="611"/>
      <c r="DJ9" s="611"/>
      <c r="DK9" s="611"/>
      <c r="DL9" s="611"/>
      <c r="DM9" s="611"/>
      <c r="DN9" s="611"/>
      <c r="DO9" s="611"/>
      <c r="DP9" s="612"/>
      <c r="DQ9" s="619">
        <v>1682579</v>
      </c>
      <c r="DR9" s="611"/>
      <c r="DS9" s="611"/>
      <c r="DT9" s="611"/>
      <c r="DU9" s="611"/>
      <c r="DV9" s="611"/>
      <c r="DW9" s="611"/>
      <c r="DX9" s="611"/>
      <c r="DY9" s="611"/>
      <c r="DZ9" s="611"/>
      <c r="EA9" s="611"/>
      <c r="EB9" s="611"/>
      <c r="EC9" s="620"/>
    </row>
    <row r="10" spans="2:143" ht="11.25" customHeight="1" x14ac:dyDescent="0.15">
      <c r="B10" s="607" t="s">
        <v>232</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233</v>
      </c>
      <c r="AQ10" s="608"/>
      <c r="AR10" s="608"/>
      <c r="AS10" s="608"/>
      <c r="AT10" s="608"/>
      <c r="AU10" s="608"/>
      <c r="AV10" s="608"/>
      <c r="AW10" s="608"/>
      <c r="AX10" s="608"/>
      <c r="AY10" s="608"/>
      <c r="AZ10" s="608"/>
      <c r="BA10" s="608"/>
      <c r="BB10" s="608"/>
      <c r="BC10" s="608"/>
      <c r="BD10" s="608"/>
      <c r="BE10" s="608"/>
      <c r="BF10" s="609"/>
      <c r="BG10" s="610">
        <v>300892</v>
      </c>
      <c r="BH10" s="611"/>
      <c r="BI10" s="611"/>
      <c r="BJ10" s="611"/>
      <c r="BK10" s="611"/>
      <c r="BL10" s="611"/>
      <c r="BM10" s="611"/>
      <c r="BN10" s="612"/>
      <c r="BO10" s="613">
        <v>2.6</v>
      </c>
      <c r="BP10" s="613"/>
      <c r="BQ10" s="613"/>
      <c r="BR10" s="613"/>
      <c r="BS10" s="614">
        <v>49957</v>
      </c>
      <c r="BT10" s="614"/>
      <c r="BU10" s="614"/>
      <c r="BV10" s="614"/>
      <c r="BW10" s="614"/>
      <c r="BX10" s="614"/>
      <c r="BY10" s="614"/>
      <c r="BZ10" s="614"/>
      <c r="CA10" s="614"/>
      <c r="CB10" s="618"/>
      <c r="CD10" s="607" t="s">
        <v>234</v>
      </c>
      <c r="CE10" s="608"/>
      <c r="CF10" s="608"/>
      <c r="CG10" s="608"/>
      <c r="CH10" s="608"/>
      <c r="CI10" s="608"/>
      <c r="CJ10" s="608"/>
      <c r="CK10" s="608"/>
      <c r="CL10" s="608"/>
      <c r="CM10" s="608"/>
      <c r="CN10" s="608"/>
      <c r="CO10" s="608"/>
      <c r="CP10" s="608"/>
      <c r="CQ10" s="609"/>
      <c r="CR10" s="610">
        <v>199877</v>
      </c>
      <c r="CS10" s="611"/>
      <c r="CT10" s="611"/>
      <c r="CU10" s="611"/>
      <c r="CV10" s="611"/>
      <c r="CW10" s="611"/>
      <c r="CX10" s="611"/>
      <c r="CY10" s="612"/>
      <c r="CZ10" s="613">
        <v>0.3</v>
      </c>
      <c r="DA10" s="613"/>
      <c r="DB10" s="613"/>
      <c r="DC10" s="613"/>
      <c r="DD10" s="619">
        <v>9380</v>
      </c>
      <c r="DE10" s="611"/>
      <c r="DF10" s="611"/>
      <c r="DG10" s="611"/>
      <c r="DH10" s="611"/>
      <c r="DI10" s="611"/>
      <c r="DJ10" s="611"/>
      <c r="DK10" s="611"/>
      <c r="DL10" s="611"/>
      <c r="DM10" s="611"/>
      <c r="DN10" s="611"/>
      <c r="DO10" s="611"/>
      <c r="DP10" s="612"/>
      <c r="DQ10" s="619">
        <v>41765</v>
      </c>
      <c r="DR10" s="611"/>
      <c r="DS10" s="611"/>
      <c r="DT10" s="611"/>
      <c r="DU10" s="611"/>
      <c r="DV10" s="611"/>
      <c r="DW10" s="611"/>
      <c r="DX10" s="611"/>
      <c r="DY10" s="611"/>
      <c r="DZ10" s="611"/>
      <c r="EA10" s="611"/>
      <c r="EB10" s="611"/>
      <c r="EC10" s="620"/>
    </row>
    <row r="11" spans="2:143" ht="11.25" customHeight="1" x14ac:dyDescent="0.15">
      <c r="B11" s="607" t="s">
        <v>235</v>
      </c>
      <c r="C11" s="608"/>
      <c r="D11" s="608"/>
      <c r="E11" s="608"/>
      <c r="F11" s="608"/>
      <c r="G11" s="608"/>
      <c r="H11" s="608"/>
      <c r="I11" s="608"/>
      <c r="J11" s="608"/>
      <c r="K11" s="608"/>
      <c r="L11" s="608"/>
      <c r="M11" s="608"/>
      <c r="N11" s="608"/>
      <c r="O11" s="608"/>
      <c r="P11" s="608"/>
      <c r="Q11" s="609"/>
      <c r="R11" s="610">
        <v>2447199</v>
      </c>
      <c r="S11" s="611"/>
      <c r="T11" s="611"/>
      <c r="U11" s="611"/>
      <c r="V11" s="611"/>
      <c r="W11" s="611"/>
      <c r="X11" s="611"/>
      <c r="Y11" s="612"/>
      <c r="Z11" s="615">
        <v>3.9</v>
      </c>
      <c r="AA11" s="616"/>
      <c r="AB11" s="616"/>
      <c r="AC11" s="622"/>
      <c r="AD11" s="619">
        <v>2447199</v>
      </c>
      <c r="AE11" s="611"/>
      <c r="AF11" s="611"/>
      <c r="AG11" s="611"/>
      <c r="AH11" s="611"/>
      <c r="AI11" s="611"/>
      <c r="AJ11" s="611"/>
      <c r="AK11" s="612"/>
      <c r="AL11" s="615">
        <v>8.3000000000000007</v>
      </c>
      <c r="AM11" s="616"/>
      <c r="AN11" s="616"/>
      <c r="AO11" s="617"/>
      <c r="AP11" s="607" t="s">
        <v>236</v>
      </c>
      <c r="AQ11" s="608"/>
      <c r="AR11" s="608"/>
      <c r="AS11" s="608"/>
      <c r="AT11" s="608"/>
      <c r="AU11" s="608"/>
      <c r="AV11" s="608"/>
      <c r="AW11" s="608"/>
      <c r="AX11" s="608"/>
      <c r="AY11" s="608"/>
      <c r="AZ11" s="608"/>
      <c r="BA11" s="608"/>
      <c r="BB11" s="608"/>
      <c r="BC11" s="608"/>
      <c r="BD11" s="608"/>
      <c r="BE11" s="608"/>
      <c r="BF11" s="609"/>
      <c r="BG11" s="610">
        <v>385297</v>
      </c>
      <c r="BH11" s="611"/>
      <c r="BI11" s="611"/>
      <c r="BJ11" s="611"/>
      <c r="BK11" s="611"/>
      <c r="BL11" s="611"/>
      <c r="BM11" s="611"/>
      <c r="BN11" s="612"/>
      <c r="BO11" s="613">
        <v>3.3</v>
      </c>
      <c r="BP11" s="613"/>
      <c r="BQ11" s="613"/>
      <c r="BR11" s="613"/>
      <c r="BS11" s="614">
        <v>109666</v>
      </c>
      <c r="BT11" s="614"/>
      <c r="BU11" s="614"/>
      <c r="BV11" s="614"/>
      <c r="BW11" s="614"/>
      <c r="BX11" s="614"/>
      <c r="BY11" s="614"/>
      <c r="BZ11" s="614"/>
      <c r="CA11" s="614"/>
      <c r="CB11" s="618"/>
      <c r="CD11" s="607" t="s">
        <v>237</v>
      </c>
      <c r="CE11" s="608"/>
      <c r="CF11" s="608"/>
      <c r="CG11" s="608"/>
      <c r="CH11" s="608"/>
      <c r="CI11" s="608"/>
      <c r="CJ11" s="608"/>
      <c r="CK11" s="608"/>
      <c r="CL11" s="608"/>
      <c r="CM11" s="608"/>
      <c r="CN11" s="608"/>
      <c r="CO11" s="608"/>
      <c r="CP11" s="608"/>
      <c r="CQ11" s="609"/>
      <c r="CR11" s="610">
        <v>3409771</v>
      </c>
      <c r="CS11" s="611"/>
      <c r="CT11" s="611"/>
      <c r="CU11" s="611"/>
      <c r="CV11" s="611"/>
      <c r="CW11" s="611"/>
      <c r="CX11" s="611"/>
      <c r="CY11" s="612"/>
      <c r="CZ11" s="613">
        <v>5.6</v>
      </c>
      <c r="DA11" s="613"/>
      <c r="DB11" s="613"/>
      <c r="DC11" s="613"/>
      <c r="DD11" s="619">
        <v>320725</v>
      </c>
      <c r="DE11" s="611"/>
      <c r="DF11" s="611"/>
      <c r="DG11" s="611"/>
      <c r="DH11" s="611"/>
      <c r="DI11" s="611"/>
      <c r="DJ11" s="611"/>
      <c r="DK11" s="611"/>
      <c r="DL11" s="611"/>
      <c r="DM11" s="611"/>
      <c r="DN11" s="611"/>
      <c r="DO11" s="611"/>
      <c r="DP11" s="612"/>
      <c r="DQ11" s="619">
        <v>1729001</v>
      </c>
      <c r="DR11" s="611"/>
      <c r="DS11" s="611"/>
      <c r="DT11" s="611"/>
      <c r="DU11" s="611"/>
      <c r="DV11" s="611"/>
      <c r="DW11" s="611"/>
      <c r="DX11" s="611"/>
      <c r="DY11" s="611"/>
      <c r="DZ11" s="611"/>
      <c r="EA11" s="611"/>
      <c r="EB11" s="611"/>
      <c r="EC11" s="620"/>
    </row>
    <row r="12" spans="2:143" ht="11.25" customHeight="1" x14ac:dyDescent="0.15">
      <c r="B12" s="607" t="s">
        <v>238</v>
      </c>
      <c r="C12" s="608"/>
      <c r="D12" s="608"/>
      <c r="E12" s="608"/>
      <c r="F12" s="608"/>
      <c r="G12" s="608"/>
      <c r="H12" s="608"/>
      <c r="I12" s="608"/>
      <c r="J12" s="608"/>
      <c r="K12" s="608"/>
      <c r="L12" s="608"/>
      <c r="M12" s="608"/>
      <c r="N12" s="608"/>
      <c r="O12" s="608"/>
      <c r="P12" s="608"/>
      <c r="Q12" s="609"/>
      <c r="R12" s="610">
        <v>15428</v>
      </c>
      <c r="S12" s="611"/>
      <c r="T12" s="611"/>
      <c r="U12" s="611"/>
      <c r="V12" s="611"/>
      <c r="W12" s="611"/>
      <c r="X12" s="611"/>
      <c r="Y12" s="612"/>
      <c r="Z12" s="613">
        <v>0</v>
      </c>
      <c r="AA12" s="613"/>
      <c r="AB12" s="613"/>
      <c r="AC12" s="613"/>
      <c r="AD12" s="614">
        <v>15428</v>
      </c>
      <c r="AE12" s="614"/>
      <c r="AF12" s="614"/>
      <c r="AG12" s="614"/>
      <c r="AH12" s="614"/>
      <c r="AI12" s="614"/>
      <c r="AJ12" s="614"/>
      <c r="AK12" s="614"/>
      <c r="AL12" s="615">
        <v>0.1</v>
      </c>
      <c r="AM12" s="616"/>
      <c r="AN12" s="616"/>
      <c r="AO12" s="617"/>
      <c r="AP12" s="607" t="s">
        <v>239</v>
      </c>
      <c r="AQ12" s="608"/>
      <c r="AR12" s="608"/>
      <c r="AS12" s="608"/>
      <c r="AT12" s="608"/>
      <c r="AU12" s="608"/>
      <c r="AV12" s="608"/>
      <c r="AW12" s="608"/>
      <c r="AX12" s="608"/>
      <c r="AY12" s="608"/>
      <c r="AZ12" s="608"/>
      <c r="BA12" s="608"/>
      <c r="BB12" s="608"/>
      <c r="BC12" s="608"/>
      <c r="BD12" s="608"/>
      <c r="BE12" s="608"/>
      <c r="BF12" s="609"/>
      <c r="BG12" s="610">
        <v>5963695</v>
      </c>
      <c r="BH12" s="611"/>
      <c r="BI12" s="611"/>
      <c r="BJ12" s="611"/>
      <c r="BK12" s="611"/>
      <c r="BL12" s="611"/>
      <c r="BM12" s="611"/>
      <c r="BN12" s="612"/>
      <c r="BO12" s="613">
        <v>51.5</v>
      </c>
      <c r="BP12" s="613"/>
      <c r="BQ12" s="613"/>
      <c r="BR12" s="613"/>
      <c r="BS12" s="614">
        <v>193954</v>
      </c>
      <c r="BT12" s="614"/>
      <c r="BU12" s="614"/>
      <c r="BV12" s="614"/>
      <c r="BW12" s="614"/>
      <c r="BX12" s="614"/>
      <c r="BY12" s="614"/>
      <c r="BZ12" s="614"/>
      <c r="CA12" s="614"/>
      <c r="CB12" s="618"/>
      <c r="CD12" s="607" t="s">
        <v>240</v>
      </c>
      <c r="CE12" s="608"/>
      <c r="CF12" s="608"/>
      <c r="CG12" s="608"/>
      <c r="CH12" s="608"/>
      <c r="CI12" s="608"/>
      <c r="CJ12" s="608"/>
      <c r="CK12" s="608"/>
      <c r="CL12" s="608"/>
      <c r="CM12" s="608"/>
      <c r="CN12" s="608"/>
      <c r="CO12" s="608"/>
      <c r="CP12" s="608"/>
      <c r="CQ12" s="609"/>
      <c r="CR12" s="610">
        <v>1993795</v>
      </c>
      <c r="CS12" s="611"/>
      <c r="CT12" s="611"/>
      <c r="CU12" s="611"/>
      <c r="CV12" s="611"/>
      <c r="CW12" s="611"/>
      <c r="CX12" s="611"/>
      <c r="CY12" s="612"/>
      <c r="CZ12" s="613">
        <v>3.3</v>
      </c>
      <c r="DA12" s="613"/>
      <c r="DB12" s="613"/>
      <c r="DC12" s="613"/>
      <c r="DD12" s="619">
        <v>102298</v>
      </c>
      <c r="DE12" s="611"/>
      <c r="DF12" s="611"/>
      <c r="DG12" s="611"/>
      <c r="DH12" s="611"/>
      <c r="DI12" s="611"/>
      <c r="DJ12" s="611"/>
      <c r="DK12" s="611"/>
      <c r="DL12" s="611"/>
      <c r="DM12" s="611"/>
      <c r="DN12" s="611"/>
      <c r="DO12" s="611"/>
      <c r="DP12" s="612"/>
      <c r="DQ12" s="619">
        <v>998661</v>
      </c>
      <c r="DR12" s="611"/>
      <c r="DS12" s="611"/>
      <c r="DT12" s="611"/>
      <c r="DU12" s="611"/>
      <c r="DV12" s="611"/>
      <c r="DW12" s="611"/>
      <c r="DX12" s="611"/>
      <c r="DY12" s="611"/>
      <c r="DZ12" s="611"/>
      <c r="EA12" s="611"/>
      <c r="EB12" s="611"/>
      <c r="EC12" s="620"/>
    </row>
    <row r="13" spans="2:143" ht="11.25" customHeight="1" x14ac:dyDescent="0.15">
      <c r="B13" s="607" t="s">
        <v>241</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242</v>
      </c>
      <c r="AQ13" s="608"/>
      <c r="AR13" s="608"/>
      <c r="AS13" s="608"/>
      <c r="AT13" s="608"/>
      <c r="AU13" s="608"/>
      <c r="AV13" s="608"/>
      <c r="AW13" s="608"/>
      <c r="AX13" s="608"/>
      <c r="AY13" s="608"/>
      <c r="AZ13" s="608"/>
      <c r="BA13" s="608"/>
      <c r="BB13" s="608"/>
      <c r="BC13" s="608"/>
      <c r="BD13" s="608"/>
      <c r="BE13" s="608"/>
      <c r="BF13" s="609"/>
      <c r="BG13" s="610">
        <v>5742317</v>
      </c>
      <c r="BH13" s="611"/>
      <c r="BI13" s="611"/>
      <c r="BJ13" s="611"/>
      <c r="BK13" s="611"/>
      <c r="BL13" s="611"/>
      <c r="BM13" s="611"/>
      <c r="BN13" s="612"/>
      <c r="BO13" s="613">
        <v>49.6</v>
      </c>
      <c r="BP13" s="613"/>
      <c r="BQ13" s="613"/>
      <c r="BR13" s="613"/>
      <c r="BS13" s="614">
        <v>193954</v>
      </c>
      <c r="BT13" s="614"/>
      <c r="BU13" s="614"/>
      <c r="BV13" s="614"/>
      <c r="BW13" s="614"/>
      <c r="BX13" s="614"/>
      <c r="BY13" s="614"/>
      <c r="BZ13" s="614"/>
      <c r="CA13" s="614"/>
      <c r="CB13" s="618"/>
      <c r="CD13" s="607" t="s">
        <v>243</v>
      </c>
      <c r="CE13" s="608"/>
      <c r="CF13" s="608"/>
      <c r="CG13" s="608"/>
      <c r="CH13" s="608"/>
      <c r="CI13" s="608"/>
      <c r="CJ13" s="608"/>
      <c r="CK13" s="608"/>
      <c r="CL13" s="608"/>
      <c r="CM13" s="608"/>
      <c r="CN13" s="608"/>
      <c r="CO13" s="608"/>
      <c r="CP13" s="608"/>
      <c r="CQ13" s="609"/>
      <c r="CR13" s="610">
        <v>6586785</v>
      </c>
      <c r="CS13" s="611"/>
      <c r="CT13" s="611"/>
      <c r="CU13" s="611"/>
      <c r="CV13" s="611"/>
      <c r="CW13" s="611"/>
      <c r="CX13" s="611"/>
      <c r="CY13" s="612"/>
      <c r="CZ13" s="613">
        <v>10.9</v>
      </c>
      <c r="DA13" s="613"/>
      <c r="DB13" s="613"/>
      <c r="DC13" s="613"/>
      <c r="DD13" s="619">
        <v>2641342</v>
      </c>
      <c r="DE13" s="611"/>
      <c r="DF13" s="611"/>
      <c r="DG13" s="611"/>
      <c r="DH13" s="611"/>
      <c r="DI13" s="611"/>
      <c r="DJ13" s="611"/>
      <c r="DK13" s="611"/>
      <c r="DL13" s="611"/>
      <c r="DM13" s="611"/>
      <c r="DN13" s="611"/>
      <c r="DO13" s="611"/>
      <c r="DP13" s="612"/>
      <c r="DQ13" s="619">
        <v>3332142</v>
      </c>
      <c r="DR13" s="611"/>
      <c r="DS13" s="611"/>
      <c r="DT13" s="611"/>
      <c r="DU13" s="611"/>
      <c r="DV13" s="611"/>
      <c r="DW13" s="611"/>
      <c r="DX13" s="611"/>
      <c r="DY13" s="611"/>
      <c r="DZ13" s="611"/>
      <c r="EA13" s="611"/>
      <c r="EB13" s="611"/>
      <c r="EC13" s="620"/>
    </row>
    <row r="14" spans="2:143" ht="11.25" customHeight="1" x14ac:dyDescent="0.15">
      <c r="B14" s="607" t="s">
        <v>244</v>
      </c>
      <c r="C14" s="608"/>
      <c r="D14" s="608"/>
      <c r="E14" s="608"/>
      <c r="F14" s="608"/>
      <c r="G14" s="608"/>
      <c r="H14" s="608"/>
      <c r="I14" s="608"/>
      <c r="J14" s="608"/>
      <c r="K14" s="608"/>
      <c r="L14" s="608"/>
      <c r="M14" s="608"/>
      <c r="N14" s="608"/>
      <c r="O14" s="608"/>
      <c r="P14" s="608"/>
      <c r="Q14" s="609"/>
      <c r="R14" s="610" t="s">
        <v>122</v>
      </c>
      <c r="S14" s="611"/>
      <c r="T14" s="611"/>
      <c r="U14" s="611"/>
      <c r="V14" s="611"/>
      <c r="W14" s="611"/>
      <c r="X14" s="611"/>
      <c r="Y14" s="612"/>
      <c r="Z14" s="613" t="s">
        <v>122</v>
      </c>
      <c r="AA14" s="613"/>
      <c r="AB14" s="613"/>
      <c r="AC14" s="613"/>
      <c r="AD14" s="614" t="s">
        <v>122</v>
      </c>
      <c r="AE14" s="614"/>
      <c r="AF14" s="614"/>
      <c r="AG14" s="614"/>
      <c r="AH14" s="614"/>
      <c r="AI14" s="614"/>
      <c r="AJ14" s="614"/>
      <c r="AK14" s="614"/>
      <c r="AL14" s="615" t="s">
        <v>122</v>
      </c>
      <c r="AM14" s="616"/>
      <c r="AN14" s="616"/>
      <c r="AO14" s="617"/>
      <c r="AP14" s="607" t="s">
        <v>245</v>
      </c>
      <c r="AQ14" s="608"/>
      <c r="AR14" s="608"/>
      <c r="AS14" s="608"/>
      <c r="AT14" s="608"/>
      <c r="AU14" s="608"/>
      <c r="AV14" s="608"/>
      <c r="AW14" s="608"/>
      <c r="AX14" s="608"/>
      <c r="AY14" s="608"/>
      <c r="AZ14" s="608"/>
      <c r="BA14" s="608"/>
      <c r="BB14" s="608"/>
      <c r="BC14" s="608"/>
      <c r="BD14" s="608"/>
      <c r="BE14" s="608"/>
      <c r="BF14" s="609"/>
      <c r="BG14" s="610">
        <v>405492</v>
      </c>
      <c r="BH14" s="611"/>
      <c r="BI14" s="611"/>
      <c r="BJ14" s="611"/>
      <c r="BK14" s="611"/>
      <c r="BL14" s="611"/>
      <c r="BM14" s="611"/>
      <c r="BN14" s="612"/>
      <c r="BO14" s="613">
        <v>3.5</v>
      </c>
      <c r="BP14" s="613"/>
      <c r="BQ14" s="613"/>
      <c r="BR14" s="613"/>
      <c r="BS14" s="614" t="s">
        <v>122</v>
      </c>
      <c r="BT14" s="614"/>
      <c r="BU14" s="614"/>
      <c r="BV14" s="614"/>
      <c r="BW14" s="614"/>
      <c r="BX14" s="614"/>
      <c r="BY14" s="614"/>
      <c r="BZ14" s="614"/>
      <c r="CA14" s="614"/>
      <c r="CB14" s="618"/>
      <c r="CD14" s="607" t="s">
        <v>246</v>
      </c>
      <c r="CE14" s="608"/>
      <c r="CF14" s="608"/>
      <c r="CG14" s="608"/>
      <c r="CH14" s="608"/>
      <c r="CI14" s="608"/>
      <c r="CJ14" s="608"/>
      <c r="CK14" s="608"/>
      <c r="CL14" s="608"/>
      <c r="CM14" s="608"/>
      <c r="CN14" s="608"/>
      <c r="CO14" s="608"/>
      <c r="CP14" s="608"/>
      <c r="CQ14" s="609"/>
      <c r="CR14" s="610">
        <v>2042241</v>
      </c>
      <c r="CS14" s="611"/>
      <c r="CT14" s="611"/>
      <c r="CU14" s="611"/>
      <c r="CV14" s="611"/>
      <c r="CW14" s="611"/>
      <c r="CX14" s="611"/>
      <c r="CY14" s="612"/>
      <c r="CZ14" s="613">
        <v>3.4</v>
      </c>
      <c r="DA14" s="613"/>
      <c r="DB14" s="613"/>
      <c r="DC14" s="613"/>
      <c r="DD14" s="619">
        <v>364361</v>
      </c>
      <c r="DE14" s="611"/>
      <c r="DF14" s="611"/>
      <c r="DG14" s="611"/>
      <c r="DH14" s="611"/>
      <c r="DI14" s="611"/>
      <c r="DJ14" s="611"/>
      <c r="DK14" s="611"/>
      <c r="DL14" s="611"/>
      <c r="DM14" s="611"/>
      <c r="DN14" s="611"/>
      <c r="DO14" s="611"/>
      <c r="DP14" s="612"/>
      <c r="DQ14" s="619">
        <v>1560476</v>
      </c>
      <c r="DR14" s="611"/>
      <c r="DS14" s="611"/>
      <c r="DT14" s="611"/>
      <c r="DU14" s="611"/>
      <c r="DV14" s="611"/>
      <c r="DW14" s="611"/>
      <c r="DX14" s="611"/>
      <c r="DY14" s="611"/>
      <c r="DZ14" s="611"/>
      <c r="EA14" s="611"/>
      <c r="EB14" s="611"/>
      <c r="EC14" s="620"/>
    </row>
    <row r="15" spans="2:143" ht="11.25" customHeight="1" x14ac:dyDescent="0.15">
      <c r="B15" s="607" t="s">
        <v>247</v>
      </c>
      <c r="C15" s="608"/>
      <c r="D15" s="608"/>
      <c r="E15" s="608"/>
      <c r="F15" s="608"/>
      <c r="G15" s="608"/>
      <c r="H15" s="608"/>
      <c r="I15" s="608"/>
      <c r="J15" s="608"/>
      <c r="K15" s="608"/>
      <c r="L15" s="608"/>
      <c r="M15" s="608"/>
      <c r="N15" s="608"/>
      <c r="O15" s="608"/>
      <c r="P15" s="608"/>
      <c r="Q15" s="609"/>
      <c r="R15" s="610">
        <v>54249</v>
      </c>
      <c r="S15" s="611"/>
      <c r="T15" s="611"/>
      <c r="U15" s="611"/>
      <c r="V15" s="611"/>
      <c r="W15" s="611"/>
      <c r="X15" s="611"/>
      <c r="Y15" s="612"/>
      <c r="Z15" s="613">
        <v>0.1</v>
      </c>
      <c r="AA15" s="613"/>
      <c r="AB15" s="613"/>
      <c r="AC15" s="613"/>
      <c r="AD15" s="614">
        <v>54249</v>
      </c>
      <c r="AE15" s="614"/>
      <c r="AF15" s="614"/>
      <c r="AG15" s="614"/>
      <c r="AH15" s="614"/>
      <c r="AI15" s="614"/>
      <c r="AJ15" s="614"/>
      <c r="AK15" s="614"/>
      <c r="AL15" s="615">
        <v>0.2</v>
      </c>
      <c r="AM15" s="616"/>
      <c r="AN15" s="616"/>
      <c r="AO15" s="617"/>
      <c r="AP15" s="607" t="s">
        <v>248</v>
      </c>
      <c r="AQ15" s="608"/>
      <c r="AR15" s="608"/>
      <c r="AS15" s="608"/>
      <c r="AT15" s="608"/>
      <c r="AU15" s="608"/>
      <c r="AV15" s="608"/>
      <c r="AW15" s="608"/>
      <c r="AX15" s="608"/>
      <c r="AY15" s="608"/>
      <c r="AZ15" s="608"/>
      <c r="BA15" s="608"/>
      <c r="BB15" s="608"/>
      <c r="BC15" s="608"/>
      <c r="BD15" s="608"/>
      <c r="BE15" s="608"/>
      <c r="BF15" s="609"/>
      <c r="BG15" s="610">
        <v>704808</v>
      </c>
      <c r="BH15" s="611"/>
      <c r="BI15" s="611"/>
      <c r="BJ15" s="611"/>
      <c r="BK15" s="611"/>
      <c r="BL15" s="611"/>
      <c r="BM15" s="611"/>
      <c r="BN15" s="612"/>
      <c r="BO15" s="613">
        <v>6.1</v>
      </c>
      <c r="BP15" s="613"/>
      <c r="BQ15" s="613"/>
      <c r="BR15" s="613"/>
      <c r="BS15" s="614" t="s">
        <v>122</v>
      </c>
      <c r="BT15" s="614"/>
      <c r="BU15" s="614"/>
      <c r="BV15" s="614"/>
      <c r="BW15" s="614"/>
      <c r="BX15" s="614"/>
      <c r="BY15" s="614"/>
      <c r="BZ15" s="614"/>
      <c r="CA15" s="614"/>
      <c r="CB15" s="618"/>
      <c r="CD15" s="607" t="s">
        <v>249</v>
      </c>
      <c r="CE15" s="608"/>
      <c r="CF15" s="608"/>
      <c r="CG15" s="608"/>
      <c r="CH15" s="608"/>
      <c r="CI15" s="608"/>
      <c r="CJ15" s="608"/>
      <c r="CK15" s="608"/>
      <c r="CL15" s="608"/>
      <c r="CM15" s="608"/>
      <c r="CN15" s="608"/>
      <c r="CO15" s="608"/>
      <c r="CP15" s="608"/>
      <c r="CQ15" s="609"/>
      <c r="CR15" s="610">
        <v>6330127</v>
      </c>
      <c r="CS15" s="611"/>
      <c r="CT15" s="611"/>
      <c r="CU15" s="611"/>
      <c r="CV15" s="611"/>
      <c r="CW15" s="611"/>
      <c r="CX15" s="611"/>
      <c r="CY15" s="612"/>
      <c r="CZ15" s="613">
        <v>10.4</v>
      </c>
      <c r="DA15" s="613"/>
      <c r="DB15" s="613"/>
      <c r="DC15" s="613"/>
      <c r="DD15" s="619">
        <v>1640740</v>
      </c>
      <c r="DE15" s="611"/>
      <c r="DF15" s="611"/>
      <c r="DG15" s="611"/>
      <c r="DH15" s="611"/>
      <c r="DI15" s="611"/>
      <c r="DJ15" s="611"/>
      <c r="DK15" s="611"/>
      <c r="DL15" s="611"/>
      <c r="DM15" s="611"/>
      <c r="DN15" s="611"/>
      <c r="DO15" s="611"/>
      <c r="DP15" s="612"/>
      <c r="DQ15" s="619">
        <v>3560700</v>
      </c>
      <c r="DR15" s="611"/>
      <c r="DS15" s="611"/>
      <c r="DT15" s="611"/>
      <c r="DU15" s="611"/>
      <c r="DV15" s="611"/>
      <c r="DW15" s="611"/>
      <c r="DX15" s="611"/>
      <c r="DY15" s="611"/>
      <c r="DZ15" s="611"/>
      <c r="EA15" s="611"/>
      <c r="EB15" s="611"/>
      <c r="EC15" s="620"/>
    </row>
    <row r="16" spans="2:143" ht="11.25" customHeight="1" x14ac:dyDescent="0.15">
      <c r="B16" s="607" t="s">
        <v>250</v>
      </c>
      <c r="C16" s="608"/>
      <c r="D16" s="608"/>
      <c r="E16" s="608"/>
      <c r="F16" s="608"/>
      <c r="G16" s="608"/>
      <c r="H16" s="608"/>
      <c r="I16" s="608"/>
      <c r="J16" s="608"/>
      <c r="K16" s="608"/>
      <c r="L16" s="608"/>
      <c r="M16" s="608"/>
      <c r="N16" s="608"/>
      <c r="O16" s="608"/>
      <c r="P16" s="608"/>
      <c r="Q16" s="609"/>
      <c r="R16" s="610">
        <v>164440</v>
      </c>
      <c r="S16" s="611"/>
      <c r="T16" s="611"/>
      <c r="U16" s="611"/>
      <c r="V16" s="611"/>
      <c r="W16" s="611"/>
      <c r="X16" s="611"/>
      <c r="Y16" s="612"/>
      <c r="Z16" s="613">
        <v>0.3</v>
      </c>
      <c r="AA16" s="613"/>
      <c r="AB16" s="613"/>
      <c r="AC16" s="613"/>
      <c r="AD16" s="614">
        <v>164440</v>
      </c>
      <c r="AE16" s="614"/>
      <c r="AF16" s="614"/>
      <c r="AG16" s="614"/>
      <c r="AH16" s="614"/>
      <c r="AI16" s="614"/>
      <c r="AJ16" s="614"/>
      <c r="AK16" s="614"/>
      <c r="AL16" s="615">
        <v>0.6</v>
      </c>
      <c r="AM16" s="616"/>
      <c r="AN16" s="616"/>
      <c r="AO16" s="617"/>
      <c r="AP16" s="607" t="s">
        <v>251</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252</v>
      </c>
      <c r="CE16" s="608"/>
      <c r="CF16" s="608"/>
      <c r="CG16" s="608"/>
      <c r="CH16" s="608"/>
      <c r="CI16" s="608"/>
      <c r="CJ16" s="608"/>
      <c r="CK16" s="608"/>
      <c r="CL16" s="608"/>
      <c r="CM16" s="608"/>
      <c r="CN16" s="608"/>
      <c r="CO16" s="608"/>
      <c r="CP16" s="608"/>
      <c r="CQ16" s="609"/>
      <c r="CR16" s="610">
        <v>311415</v>
      </c>
      <c r="CS16" s="611"/>
      <c r="CT16" s="611"/>
      <c r="CU16" s="611"/>
      <c r="CV16" s="611"/>
      <c r="CW16" s="611"/>
      <c r="CX16" s="611"/>
      <c r="CY16" s="612"/>
      <c r="CZ16" s="613">
        <v>0.5</v>
      </c>
      <c r="DA16" s="613"/>
      <c r="DB16" s="613"/>
      <c r="DC16" s="613"/>
      <c r="DD16" s="619" t="s">
        <v>122</v>
      </c>
      <c r="DE16" s="611"/>
      <c r="DF16" s="611"/>
      <c r="DG16" s="611"/>
      <c r="DH16" s="611"/>
      <c r="DI16" s="611"/>
      <c r="DJ16" s="611"/>
      <c r="DK16" s="611"/>
      <c r="DL16" s="611"/>
      <c r="DM16" s="611"/>
      <c r="DN16" s="611"/>
      <c r="DO16" s="611"/>
      <c r="DP16" s="612"/>
      <c r="DQ16" s="619">
        <v>115747</v>
      </c>
      <c r="DR16" s="611"/>
      <c r="DS16" s="611"/>
      <c r="DT16" s="611"/>
      <c r="DU16" s="611"/>
      <c r="DV16" s="611"/>
      <c r="DW16" s="611"/>
      <c r="DX16" s="611"/>
      <c r="DY16" s="611"/>
      <c r="DZ16" s="611"/>
      <c r="EA16" s="611"/>
      <c r="EB16" s="611"/>
      <c r="EC16" s="620"/>
    </row>
    <row r="17" spans="2:133" ht="11.25" customHeight="1" x14ac:dyDescent="0.15">
      <c r="B17" s="607" t="s">
        <v>253</v>
      </c>
      <c r="C17" s="608"/>
      <c r="D17" s="608"/>
      <c r="E17" s="608"/>
      <c r="F17" s="608"/>
      <c r="G17" s="608"/>
      <c r="H17" s="608"/>
      <c r="I17" s="608"/>
      <c r="J17" s="608"/>
      <c r="K17" s="608"/>
      <c r="L17" s="608"/>
      <c r="M17" s="608"/>
      <c r="N17" s="608"/>
      <c r="O17" s="608"/>
      <c r="P17" s="608"/>
      <c r="Q17" s="609"/>
      <c r="R17" s="610">
        <v>476708</v>
      </c>
      <c r="S17" s="611"/>
      <c r="T17" s="611"/>
      <c r="U17" s="611"/>
      <c r="V17" s="611"/>
      <c r="W17" s="611"/>
      <c r="X17" s="611"/>
      <c r="Y17" s="612"/>
      <c r="Z17" s="613">
        <v>0.8</v>
      </c>
      <c r="AA17" s="613"/>
      <c r="AB17" s="613"/>
      <c r="AC17" s="613"/>
      <c r="AD17" s="614">
        <v>476708</v>
      </c>
      <c r="AE17" s="614"/>
      <c r="AF17" s="614"/>
      <c r="AG17" s="614"/>
      <c r="AH17" s="614"/>
      <c r="AI17" s="614"/>
      <c r="AJ17" s="614"/>
      <c r="AK17" s="614"/>
      <c r="AL17" s="615">
        <v>1.6</v>
      </c>
      <c r="AM17" s="616"/>
      <c r="AN17" s="616"/>
      <c r="AO17" s="617"/>
      <c r="AP17" s="607" t="s">
        <v>254</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255</v>
      </c>
      <c r="CE17" s="608"/>
      <c r="CF17" s="608"/>
      <c r="CG17" s="608"/>
      <c r="CH17" s="608"/>
      <c r="CI17" s="608"/>
      <c r="CJ17" s="608"/>
      <c r="CK17" s="608"/>
      <c r="CL17" s="608"/>
      <c r="CM17" s="608"/>
      <c r="CN17" s="608"/>
      <c r="CO17" s="608"/>
      <c r="CP17" s="608"/>
      <c r="CQ17" s="609"/>
      <c r="CR17" s="610">
        <v>5611696</v>
      </c>
      <c r="CS17" s="611"/>
      <c r="CT17" s="611"/>
      <c r="CU17" s="611"/>
      <c r="CV17" s="611"/>
      <c r="CW17" s="611"/>
      <c r="CX17" s="611"/>
      <c r="CY17" s="612"/>
      <c r="CZ17" s="613">
        <v>9.3000000000000007</v>
      </c>
      <c r="DA17" s="613"/>
      <c r="DB17" s="613"/>
      <c r="DC17" s="613"/>
      <c r="DD17" s="619" t="s">
        <v>122</v>
      </c>
      <c r="DE17" s="611"/>
      <c r="DF17" s="611"/>
      <c r="DG17" s="611"/>
      <c r="DH17" s="611"/>
      <c r="DI17" s="611"/>
      <c r="DJ17" s="611"/>
      <c r="DK17" s="611"/>
      <c r="DL17" s="611"/>
      <c r="DM17" s="611"/>
      <c r="DN17" s="611"/>
      <c r="DO17" s="611"/>
      <c r="DP17" s="612"/>
      <c r="DQ17" s="619">
        <v>5406745</v>
      </c>
      <c r="DR17" s="611"/>
      <c r="DS17" s="611"/>
      <c r="DT17" s="611"/>
      <c r="DU17" s="611"/>
      <c r="DV17" s="611"/>
      <c r="DW17" s="611"/>
      <c r="DX17" s="611"/>
      <c r="DY17" s="611"/>
      <c r="DZ17" s="611"/>
      <c r="EA17" s="611"/>
      <c r="EB17" s="611"/>
      <c r="EC17" s="620"/>
    </row>
    <row r="18" spans="2:133" ht="11.25" customHeight="1" x14ac:dyDescent="0.15">
      <c r="B18" s="607" t="s">
        <v>256</v>
      </c>
      <c r="C18" s="608"/>
      <c r="D18" s="608"/>
      <c r="E18" s="608"/>
      <c r="F18" s="608"/>
      <c r="G18" s="608"/>
      <c r="H18" s="608"/>
      <c r="I18" s="608"/>
      <c r="J18" s="608"/>
      <c r="K18" s="608"/>
      <c r="L18" s="608"/>
      <c r="M18" s="608"/>
      <c r="N18" s="608"/>
      <c r="O18" s="608"/>
      <c r="P18" s="608"/>
      <c r="Q18" s="609"/>
      <c r="R18" s="610">
        <v>85502</v>
      </c>
      <c r="S18" s="611"/>
      <c r="T18" s="611"/>
      <c r="U18" s="611"/>
      <c r="V18" s="611"/>
      <c r="W18" s="611"/>
      <c r="X18" s="611"/>
      <c r="Y18" s="612"/>
      <c r="Z18" s="613">
        <v>0.1</v>
      </c>
      <c r="AA18" s="613"/>
      <c r="AB18" s="613"/>
      <c r="AC18" s="613"/>
      <c r="AD18" s="614">
        <v>85502</v>
      </c>
      <c r="AE18" s="614"/>
      <c r="AF18" s="614"/>
      <c r="AG18" s="614"/>
      <c r="AH18" s="614"/>
      <c r="AI18" s="614"/>
      <c r="AJ18" s="614"/>
      <c r="AK18" s="614"/>
      <c r="AL18" s="615">
        <v>0.3</v>
      </c>
      <c r="AM18" s="616"/>
      <c r="AN18" s="616"/>
      <c r="AO18" s="617"/>
      <c r="AP18" s="607" t="s">
        <v>257</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258</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15">
      <c r="B19" s="607" t="s">
        <v>259</v>
      </c>
      <c r="C19" s="608"/>
      <c r="D19" s="608"/>
      <c r="E19" s="608"/>
      <c r="F19" s="608"/>
      <c r="G19" s="608"/>
      <c r="H19" s="608"/>
      <c r="I19" s="608"/>
      <c r="J19" s="608"/>
      <c r="K19" s="608"/>
      <c r="L19" s="608"/>
      <c r="M19" s="608"/>
      <c r="N19" s="608"/>
      <c r="O19" s="608"/>
      <c r="P19" s="608"/>
      <c r="Q19" s="609"/>
      <c r="R19" s="610">
        <v>383334</v>
      </c>
      <c r="S19" s="611"/>
      <c r="T19" s="611"/>
      <c r="U19" s="611"/>
      <c r="V19" s="611"/>
      <c r="W19" s="611"/>
      <c r="X19" s="611"/>
      <c r="Y19" s="612"/>
      <c r="Z19" s="613">
        <v>0.6</v>
      </c>
      <c r="AA19" s="613"/>
      <c r="AB19" s="613"/>
      <c r="AC19" s="613"/>
      <c r="AD19" s="614">
        <v>383334</v>
      </c>
      <c r="AE19" s="614"/>
      <c r="AF19" s="614"/>
      <c r="AG19" s="614"/>
      <c r="AH19" s="614"/>
      <c r="AI19" s="614"/>
      <c r="AJ19" s="614"/>
      <c r="AK19" s="614"/>
      <c r="AL19" s="615">
        <v>1.3</v>
      </c>
      <c r="AM19" s="616"/>
      <c r="AN19" s="616"/>
      <c r="AO19" s="617"/>
      <c r="AP19" s="607" t="s">
        <v>260</v>
      </c>
      <c r="AQ19" s="608"/>
      <c r="AR19" s="608"/>
      <c r="AS19" s="608"/>
      <c r="AT19" s="608"/>
      <c r="AU19" s="608"/>
      <c r="AV19" s="608"/>
      <c r="AW19" s="608"/>
      <c r="AX19" s="608"/>
      <c r="AY19" s="608"/>
      <c r="AZ19" s="608"/>
      <c r="BA19" s="608"/>
      <c r="BB19" s="608"/>
      <c r="BC19" s="608"/>
      <c r="BD19" s="608"/>
      <c r="BE19" s="608"/>
      <c r="BF19" s="609"/>
      <c r="BG19" s="610">
        <v>101463</v>
      </c>
      <c r="BH19" s="611"/>
      <c r="BI19" s="611"/>
      <c r="BJ19" s="611"/>
      <c r="BK19" s="611"/>
      <c r="BL19" s="611"/>
      <c r="BM19" s="611"/>
      <c r="BN19" s="612"/>
      <c r="BO19" s="613">
        <v>0.9</v>
      </c>
      <c r="BP19" s="613"/>
      <c r="BQ19" s="613"/>
      <c r="BR19" s="613"/>
      <c r="BS19" s="614" t="s">
        <v>122</v>
      </c>
      <c r="BT19" s="614"/>
      <c r="BU19" s="614"/>
      <c r="BV19" s="614"/>
      <c r="BW19" s="614"/>
      <c r="BX19" s="614"/>
      <c r="BY19" s="614"/>
      <c r="BZ19" s="614"/>
      <c r="CA19" s="614"/>
      <c r="CB19" s="618"/>
      <c r="CD19" s="607" t="s">
        <v>261</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15">
      <c r="B20" s="623" t="s">
        <v>262</v>
      </c>
      <c r="C20" s="624"/>
      <c r="D20" s="624"/>
      <c r="E20" s="624"/>
      <c r="F20" s="624"/>
      <c r="G20" s="624"/>
      <c r="H20" s="624"/>
      <c r="I20" s="624"/>
      <c r="J20" s="624"/>
      <c r="K20" s="624"/>
      <c r="L20" s="624"/>
      <c r="M20" s="624"/>
      <c r="N20" s="624"/>
      <c r="O20" s="624"/>
      <c r="P20" s="624"/>
      <c r="Q20" s="625"/>
      <c r="R20" s="610">
        <v>7872</v>
      </c>
      <c r="S20" s="611"/>
      <c r="T20" s="611"/>
      <c r="U20" s="611"/>
      <c r="V20" s="611"/>
      <c r="W20" s="611"/>
      <c r="X20" s="611"/>
      <c r="Y20" s="612"/>
      <c r="Z20" s="613">
        <v>0</v>
      </c>
      <c r="AA20" s="613"/>
      <c r="AB20" s="613"/>
      <c r="AC20" s="613"/>
      <c r="AD20" s="614">
        <v>7872</v>
      </c>
      <c r="AE20" s="614"/>
      <c r="AF20" s="614"/>
      <c r="AG20" s="614"/>
      <c r="AH20" s="614"/>
      <c r="AI20" s="614"/>
      <c r="AJ20" s="614"/>
      <c r="AK20" s="614"/>
      <c r="AL20" s="615">
        <v>0</v>
      </c>
      <c r="AM20" s="616"/>
      <c r="AN20" s="616"/>
      <c r="AO20" s="617"/>
      <c r="AP20" s="607" t="s">
        <v>263</v>
      </c>
      <c r="AQ20" s="608"/>
      <c r="AR20" s="608"/>
      <c r="AS20" s="608"/>
      <c r="AT20" s="608"/>
      <c r="AU20" s="608"/>
      <c r="AV20" s="608"/>
      <c r="AW20" s="608"/>
      <c r="AX20" s="608"/>
      <c r="AY20" s="608"/>
      <c r="AZ20" s="608"/>
      <c r="BA20" s="608"/>
      <c r="BB20" s="608"/>
      <c r="BC20" s="608"/>
      <c r="BD20" s="608"/>
      <c r="BE20" s="608"/>
      <c r="BF20" s="609"/>
      <c r="BG20" s="610">
        <v>101463</v>
      </c>
      <c r="BH20" s="611"/>
      <c r="BI20" s="611"/>
      <c r="BJ20" s="611"/>
      <c r="BK20" s="611"/>
      <c r="BL20" s="611"/>
      <c r="BM20" s="611"/>
      <c r="BN20" s="612"/>
      <c r="BO20" s="613">
        <v>0.9</v>
      </c>
      <c r="BP20" s="613"/>
      <c r="BQ20" s="613"/>
      <c r="BR20" s="613"/>
      <c r="BS20" s="614" t="s">
        <v>122</v>
      </c>
      <c r="BT20" s="614"/>
      <c r="BU20" s="614"/>
      <c r="BV20" s="614"/>
      <c r="BW20" s="614"/>
      <c r="BX20" s="614"/>
      <c r="BY20" s="614"/>
      <c r="BZ20" s="614"/>
      <c r="CA20" s="614"/>
      <c r="CB20" s="618"/>
      <c r="CD20" s="607" t="s">
        <v>264</v>
      </c>
      <c r="CE20" s="608"/>
      <c r="CF20" s="608"/>
      <c r="CG20" s="608"/>
      <c r="CH20" s="608"/>
      <c r="CI20" s="608"/>
      <c r="CJ20" s="608"/>
      <c r="CK20" s="608"/>
      <c r="CL20" s="608"/>
      <c r="CM20" s="608"/>
      <c r="CN20" s="608"/>
      <c r="CO20" s="608"/>
      <c r="CP20" s="608"/>
      <c r="CQ20" s="609"/>
      <c r="CR20" s="610">
        <v>60608980</v>
      </c>
      <c r="CS20" s="611"/>
      <c r="CT20" s="611"/>
      <c r="CU20" s="611"/>
      <c r="CV20" s="611"/>
      <c r="CW20" s="611"/>
      <c r="CX20" s="611"/>
      <c r="CY20" s="612"/>
      <c r="CZ20" s="613">
        <v>100</v>
      </c>
      <c r="DA20" s="613"/>
      <c r="DB20" s="613"/>
      <c r="DC20" s="613"/>
      <c r="DD20" s="619">
        <v>5731543</v>
      </c>
      <c r="DE20" s="611"/>
      <c r="DF20" s="611"/>
      <c r="DG20" s="611"/>
      <c r="DH20" s="611"/>
      <c r="DI20" s="611"/>
      <c r="DJ20" s="611"/>
      <c r="DK20" s="611"/>
      <c r="DL20" s="611"/>
      <c r="DM20" s="611"/>
      <c r="DN20" s="611"/>
      <c r="DO20" s="611"/>
      <c r="DP20" s="612"/>
      <c r="DQ20" s="619">
        <v>33728250</v>
      </c>
      <c r="DR20" s="611"/>
      <c r="DS20" s="611"/>
      <c r="DT20" s="611"/>
      <c r="DU20" s="611"/>
      <c r="DV20" s="611"/>
      <c r="DW20" s="611"/>
      <c r="DX20" s="611"/>
      <c r="DY20" s="611"/>
      <c r="DZ20" s="611"/>
      <c r="EA20" s="611"/>
      <c r="EB20" s="611"/>
      <c r="EC20" s="620"/>
    </row>
    <row r="21" spans="2:133" ht="11.25" customHeight="1" x14ac:dyDescent="0.15">
      <c r="B21" s="607" t="s">
        <v>265</v>
      </c>
      <c r="C21" s="608"/>
      <c r="D21" s="608"/>
      <c r="E21" s="608"/>
      <c r="F21" s="608"/>
      <c r="G21" s="608"/>
      <c r="H21" s="608"/>
      <c r="I21" s="608"/>
      <c r="J21" s="608"/>
      <c r="K21" s="608"/>
      <c r="L21" s="608"/>
      <c r="M21" s="608"/>
      <c r="N21" s="608"/>
      <c r="O21" s="608"/>
      <c r="P21" s="608"/>
      <c r="Q21" s="609"/>
      <c r="R21" s="610">
        <v>15141122</v>
      </c>
      <c r="S21" s="611"/>
      <c r="T21" s="611"/>
      <c r="U21" s="611"/>
      <c r="V21" s="611"/>
      <c r="W21" s="611"/>
      <c r="X21" s="611"/>
      <c r="Y21" s="612"/>
      <c r="Z21" s="613">
        <v>24</v>
      </c>
      <c r="AA21" s="613"/>
      <c r="AB21" s="613"/>
      <c r="AC21" s="613"/>
      <c r="AD21" s="614">
        <v>13690089</v>
      </c>
      <c r="AE21" s="614"/>
      <c r="AF21" s="614"/>
      <c r="AG21" s="614"/>
      <c r="AH21" s="614"/>
      <c r="AI21" s="614"/>
      <c r="AJ21" s="614"/>
      <c r="AK21" s="614"/>
      <c r="AL21" s="615">
        <v>46.4</v>
      </c>
      <c r="AM21" s="616"/>
      <c r="AN21" s="616"/>
      <c r="AO21" s="617"/>
      <c r="AP21" s="607" t="s">
        <v>266</v>
      </c>
      <c r="AQ21" s="626"/>
      <c r="AR21" s="626"/>
      <c r="AS21" s="626"/>
      <c r="AT21" s="626"/>
      <c r="AU21" s="626"/>
      <c r="AV21" s="626"/>
      <c r="AW21" s="626"/>
      <c r="AX21" s="626"/>
      <c r="AY21" s="626"/>
      <c r="AZ21" s="626"/>
      <c r="BA21" s="626"/>
      <c r="BB21" s="626"/>
      <c r="BC21" s="626"/>
      <c r="BD21" s="626"/>
      <c r="BE21" s="626"/>
      <c r="BF21" s="627"/>
      <c r="BG21" s="610">
        <v>101463</v>
      </c>
      <c r="BH21" s="611"/>
      <c r="BI21" s="611"/>
      <c r="BJ21" s="611"/>
      <c r="BK21" s="611"/>
      <c r="BL21" s="611"/>
      <c r="BM21" s="611"/>
      <c r="BN21" s="612"/>
      <c r="BO21" s="613">
        <v>0.9</v>
      </c>
      <c r="BP21" s="613"/>
      <c r="BQ21" s="613"/>
      <c r="BR21" s="613"/>
      <c r="BS21" s="614" t="s">
        <v>122</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15">
      <c r="B22" s="607" t="s">
        <v>267</v>
      </c>
      <c r="C22" s="608"/>
      <c r="D22" s="608"/>
      <c r="E22" s="608"/>
      <c r="F22" s="608"/>
      <c r="G22" s="608"/>
      <c r="H22" s="608"/>
      <c r="I22" s="608"/>
      <c r="J22" s="608"/>
      <c r="K22" s="608"/>
      <c r="L22" s="608"/>
      <c r="M22" s="608"/>
      <c r="N22" s="608"/>
      <c r="O22" s="608"/>
      <c r="P22" s="608"/>
      <c r="Q22" s="609"/>
      <c r="R22" s="610">
        <v>13690089</v>
      </c>
      <c r="S22" s="611"/>
      <c r="T22" s="611"/>
      <c r="U22" s="611"/>
      <c r="V22" s="611"/>
      <c r="W22" s="611"/>
      <c r="X22" s="611"/>
      <c r="Y22" s="612"/>
      <c r="Z22" s="613">
        <v>21.7</v>
      </c>
      <c r="AA22" s="613"/>
      <c r="AB22" s="613"/>
      <c r="AC22" s="613"/>
      <c r="AD22" s="614">
        <v>13690089</v>
      </c>
      <c r="AE22" s="614"/>
      <c r="AF22" s="614"/>
      <c r="AG22" s="614"/>
      <c r="AH22" s="614"/>
      <c r="AI22" s="614"/>
      <c r="AJ22" s="614"/>
      <c r="AK22" s="614"/>
      <c r="AL22" s="615">
        <v>46.4</v>
      </c>
      <c r="AM22" s="616"/>
      <c r="AN22" s="616"/>
      <c r="AO22" s="617"/>
      <c r="AP22" s="607" t="s">
        <v>268</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269</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15">
      <c r="B23" s="607" t="s">
        <v>270</v>
      </c>
      <c r="C23" s="608"/>
      <c r="D23" s="608"/>
      <c r="E23" s="608"/>
      <c r="F23" s="608"/>
      <c r="G23" s="608"/>
      <c r="H23" s="608"/>
      <c r="I23" s="608"/>
      <c r="J23" s="608"/>
      <c r="K23" s="608"/>
      <c r="L23" s="608"/>
      <c r="M23" s="608"/>
      <c r="N23" s="608"/>
      <c r="O23" s="608"/>
      <c r="P23" s="608"/>
      <c r="Q23" s="609"/>
      <c r="R23" s="610">
        <v>1426778</v>
      </c>
      <c r="S23" s="611"/>
      <c r="T23" s="611"/>
      <c r="U23" s="611"/>
      <c r="V23" s="611"/>
      <c r="W23" s="611"/>
      <c r="X23" s="611"/>
      <c r="Y23" s="612"/>
      <c r="Z23" s="613">
        <v>2.2999999999999998</v>
      </c>
      <c r="AA23" s="613"/>
      <c r="AB23" s="613"/>
      <c r="AC23" s="613"/>
      <c r="AD23" s="614" t="s">
        <v>122</v>
      </c>
      <c r="AE23" s="614"/>
      <c r="AF23" s="614"/>
      <c r="AG23" s="614"/>
      <c r="AH23" s="614"/>
      <c r="AI23" s="614"/>
      <c r="AJ23" s="614"/>
      <c r="AK23" s="614"/>
      <c r="AL23" s="615" t="s">
        <v>122</v>
      </c>
      <c r="AM23" s="616"/>
      <c r="AN23" s="616"/>
      <c r="AO23" s="617"/>
      <c r="AP23" s="607" t="s">
        <v>271</v>
      </c>
      <c r="AQ23" s="626"/>
      <c r="AR23" s="626"/>
      <c r="AS23" s="626"/>
      <c r="AT23" s="626"/>
      <c r="AU23" s="626"/>
      <c r="AV23" s="626"/>
      <c r="AW23" s="626"/>
      <c r="AX23" s="626"/>
      <c r="AY23" s="626"/>
      <c r="AZ23" s="626"/>
      <c r="BA23" s="626"/>
      <c r="BB23" s="626"/>
      <c r="BC23" s="626"/>
      <c r="BD23" s="626"/>
      <c r="BE23" s="626"/>
      <c r="BF23" s="627"/>
      <c r="BG23" s="610" t="s">
        <v>122</v>
      </c>
      <c r="BH23" s="611"/>
      <c r="BI23" s="611"/>
      <c r="BJ23" s="611"/>
      <c r="BK23" s="611"/>
      <c r="BL23" s="611"/>
      <c r="BM23" s="611"/>
      <c r="BN23" s="612"/>
      <c r="BO23" s="613" t="s">
        <v>122</v>
      </c>
      <c r="BP23" s="613"/>
      <c r="BQ23" s="613"/>
      <c r="BR23" s="613"/>
      <c r="BS23" s="614" t="s">
        <v>122</v>
      </c>
      <c r="BT23" s="614"/>
      <c r="BU23" s="614"/>
      <c r="BV23" s="614"/>
      <c r="BW23" s="614"/>
      <c r="BX23" s="614"/>
      <c r="BY23" s="614"/>
      <c r="BZ23" s="614"/>
      <c r="CA23" s="614"/>
      <c r="CB23" s="618"/>
      <c r="CD23" s="592" t="s">
        <v>211</v>
      </c>
      <c r="CE23" s="593"/>
      <c r="CF23" s="593"/>
      <c r="CG23" s="593"/>
      <c r="CH23" s="593"/>
      <c r="CI23" s="593"/>
      <c r="CJ23" s="593"/>
      <c r="CK23" s="593"/>
      <c r="CL23" s="593"/>
      <c r="CM23" s="593"/>
      <c r="CN23" s="593"/>
      <c r="CO23" s="593"/>
      <c r="CP23" s="593"/>
      <c r="CQ23" s="594"/>
      <c r="CR23" s="592" t="s">
        <v>272</v>
      </c>
      <c r="CS23" s="593"/>
      <c r="CT23" s="593"/>
      <c r="CU23" s="593"/>
      <c r="CV23" s="593"/>
      <c r="CW23" s="593"/>
      <c r="CX23" s="593"/>
      <c r="CY23" s="594"/>
      <c r="CZ23" s="592" t="s">
        <v>273</v>
      </c>
      <c r="DA23" s="593"/>
      <c r="DB23" s="593"/>
      <c r="DC23" s="594"/>
      <c r="DD23" s="592" t="s">
        <v>274</v>
      </c>
      <c r="DE23" s="593"/>
      <c r="DF23" s="593"/>
      <c r="DG23" s="593"/>
      <c r="DH23" s="593"/>
      <c r="DI23" s="593"/>
      <c r="DJ23" s="593"/>
      <c r="DK23" s="594"/>
      <c r="DL23" s="637" t="s">
        <v>275</v>
      </c>
      <c r="DM23" s="638"/>
      <c r="DN23" s="638"/>
      <c r="DO23" s="638"/>
      <c r="DP23" s="638"/>
      <c r="DQ23" s="638"/>
      <c r="DR23" s="638"/>
      <c r="DS23" s="638"/>
      <c r="DT23" s="638"/>
      <c r="DU23" s="638"/>
      <c r="DV23" s="639"/>
      <c r="DW23" s="592" t="s">
        <v>276</v>
      </c>
      <c r="DX23" s="593"/>
      <c r="DY23" s="593"/>
      <c r="DZ23" s="593"/>
      <c r="EA23" s="593"/>
      <c r="EB23" s="593"/>
      <c r="EC23" s="594"/>
    </row>
    <row r="24" spans="2:133" ht="11.25" customHeight="1" x14ac:dyDescent="0.15">
      <c r="B24" s="607" t="s">
        <v>277</v>
      </c>
      <c r="C24" s="608"/>
      <c r="D24" s="608"/>
      <c r="E24" s="608"/>
      <c r="F24" s="608"/>
      <c r="G24" s="608"/>
      <c r="H24" s="608"/>
      <c r="I24" s="608"/>
      <c r="J24" s="608"/>
      <c r="K24" s="608"/>
      <c r="L24" s="608"/>
      <c r="M24" s="608"/>
      <c r="N24" s="608"/>
      <c r="O24" s="608"/>
      <c r="P24" s="608"/>
      <c r="Q24" s="609"/>
      <c r="R24" s="610">
        <v>24255</v>
      </c>
      <c r="S24" s="611"/>
      <c r="T24" s="611"/>
      <c r="U24" s="611"/>
      <c r="V24" s="611"/>
      <c r="W24" s="611"/>
      <c r="X24" s="611"/>
      <c r="Y24" s="612"/>
      <c r="Z24" s="613">
        <v>0</v>
      </c>
      <c r="AA24" s="613"/>
      <c r="AB24" s="613"/>
      <c r="AC24" s="613"/>
      <c r="AD24" s="614" t="s">
        <v>122</v>
      </c>
      <c r="AE24" s="614"/>
      <c r="AF24" s="614"/>
      <c r="AG24" s="614"/>
      <c r="AH24" s="614"/>
      <c r="AI24" s="614"/>
      <c r="AJ24" s="614"/>
      <c r="AK24" s="614"/>
      <c r="AL24" s="615" t="s">
        <v>122</v>
      </c>
      <c r="AM24" s="616"/>
      <c r="AN24" s="616"/>
      <c r="AO24" s="617"/>
      <c r="AP24" s="607" t="s">
        <v>278</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279</v>
      </c>
      <c r="CE24" s="597"/>
      <c r="CF24" s="597"/>
      <c r="CG24" s="597"/>
      <c r="CH24" s="597"/>
      <c r="CI24" s="597"/>
      <c r="CJ24" s="597"/>
      <c r="CK24" s="597"/>
      <c r="CL24" s="597"/>
      <c r="CM24" s="597"/>
      <c r="CN24" s="597"/>
      <c r="CO24" s="597"/>
      <c r="CP24" s="597"/>
      <c r="CQ24" s="598"/>
      <c r="CR24" s="599">
        <v>24725868</v>
      </c>
      <c r="CS24" s="600"/>
      <c r="CT24" s="600"/>
      <c r="CU24" s="600"/>
      <c r="CV24" s="600"/>
      <c r="CW24" s="600"/>
      <c r="CX24" s="600"/>
      <c r="CY24" s="601"/>
      <c r="CZ24" s="604">
        <v>40.799999999999997</v>
      </c>
      <c r="DA24" s="605"/>
      <c r="DB24" s="605"/>
      <c r="DC24" s="621"/>
      <c r="DD24" s="645">
        <v>16865979</v>
      </c>
      <c r="DE24" s="600"/>
      <c r="DF24" s="600"/>
      <c r="DG24" s="600"/>
      <c r="DH24" s="600"/>
      <c r="DI24" s="600"/>
      <c r="DJ24" s="600"/>
      <c r="DK24" s="601"/>
      <c r="DL24" s="645">
        <v>16320992</v>
      </c>
      <c r="DM24" s="600"/>
      <c r="DN24" s="600"/>
      <c r="DO24" s="600"/>
      <c r="DP24" s="600"/>
      <c r="DQ24" s="600"/>
      <c r="DR24" s="600"/>
      <c r="DS24" s="600"/>
      <c r="DT24" s="600"/>
      <c r="DU24" s="600"/>
      <c r="DV24" s="601"/>
      <c r="DW24" s="604">
        <v>55.1</v>
      </c>
      <c r="DX24" s="605"/>
      <c r="DY24" s="605"/>
      <c r="DZ24" s="605"/>
      <c r="EA24" s="605"/>
      <c r="EB24" s="605"/>
      <c r="EC24" s="606"/>
    </row>
    <row r="25" spans="2:133" ht="11.25" customHeight="1" x14ac:dyDescent="0.15">
      <c r="B25" s="607" t="s">
        <v>280</v>
      </c>
      <c r="C25" s="608"/>
      <c r="D25" s="608"/>
      <c r="E25" s="608"/>
      <c r="F25" s="608"/>
      <c r="G25" s="608"/>
      <c r="H25" s="608"/>
      <c r="I25" s="608"/>
      <c r="J25" s="608"/>
      <c r="K25" s="608"/>
      <c r="L25" s="608"/>
      <c r="M25" s="608"/>
      <c r="N25" s="608"/>
      <c r="O25" s="608"/>
      <c r="P25" s="608"/>
      <c r="Q25" s="609"/>
      <c r="R25" s="610">
        <v>30883401</v>
      </c>
      <c r="S25" s="611"/>
      <c r="T25" s="611"/>
      <c r="U25" s="611"/>
      <c r="V25" s="611"/>
      <c r="W25" s="611"/>
      <c r="X25" s="611"/>
      <c r="Y25" s="612"/>
      <c r="Z25" s="613">
        <v>49</v>
      </c>
      <c r="AA25" s="613"/>
      <c r="AB25" s="613"/>
      <c r="AC25" s="613"/>
      <c r="AD25" s="614">
        <v>29432368</v>
      </c>
      <c r="AE25" s="614"/>
      <c r="AF25" s="614"/>
      <c r="AG25" s="614"/>
      <c r="AH25" s="614"/>
      <c r="AI25" s="614"/>
      <c r="AJ25" s="614"/>
      <c r="AK25" s="614"/>
      <c r="AL25" s="615">
        <v>99.7</v>
      </c>
      <c r="AM25" s="616"/>
      <c r="AN25" s="616"/>
      <c r="AO25" s="617"/>
      <c r="AP25" s="607" t="s">
        <v>281</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282</v>
      </c>
      <c r="CE25" s="608"/>
      <c r="CF25" s="608"/>
      <c r="CG25" s="608"/>
      <c r="CH25" s="608"/>
      <c r="CI25" s="608"/>
      <c r="CJ25" s="608"/>
      <c r="CK25" s="608"/>
      <c r="CL25" s="608"/>
      <c r="CM25" s="608"/>
      <c r="CN25" s="608"/>
      <c r="CO25" s="608"/>
      <c r="CP25" s="608"/>
      <c r="CQ25" s="609"/>
      <c r="CR25" s="610">
        <v>9060112</v>
      </c>
      <c r="CS25" s="642"/>
      <c r="CT25" s="642"/>
      <c r="CU25" s="642"/>
      <c r="CV25" s="642"/>
      <c r="CW25" s="642"/>
      <c r="CX25" s="642"/>
      <c r="CY25" s="643"/>
      <c r="CZ25" s="615">
        <v>14.9</v>
      </c>
      <c r="DA25" s="640"/>
      <c r="DB25" s="640"/>
      <c r="DC25" s="644"/>
      <c r="DD25" s="619">
        <v>8387850</v>
      </c>
      <c r="DE25" s="642"/>
      <c r="DF25" s="642"/>
      <c r="DG25" s="642"/>
      <c r="DH25" s="642"/>
      <c r="DI25" s="642"/>
      <c r="DJ25" s="642"/>
      <c r="DK25" s="643"/>
      <c r="DL25" s="619">
        <v>8322056</v>
      </c>
      <c r="DM25" s="642"/>
      <c r="DN25" s="642"/>
      <c r="DO25" s="642"/>
      <c r="DP25" s="642"/>
      <c r="DQ25" s="642"/>
      <c r="DR25" s="642"/>
      <c r="DS25" s="642"/>
      <c r="DT25" s="642"/>
      <c r="DU25" s="642"/>
      <c r="DV25" s="643"/>
      <c r="DW25" s="615">
        <v>28.1</v>
      </c>
      <c r="DX25" s="640"/>
      <c r="DY25" s="640"/>
      <c r="DZ25" s="640"/>
      <c r="EA25" s="640"/>
      <c r="EB25" s="640"/>
      <c r="EC25" s="641"/>
    </row>
    <row r="26" spans="2:133" ht="11.25" customHeight="1" x14ac:dyDescent="0.15">
      <c r="B26" s="607" t="s">
        <v>283</v>
      </c>
      <c r="C26" s="608"/>
      <c r="D26" s="608"/>
      <c r="E26" s="608"/>
      <c r="F26" s="608"/>
      <c r="G26" s="608"/>
      <c r="H26" s="608"/>
      <c r="I26" s="608"/>
      <c r="J26" s="608"/>
      <c r="K26" s="608"/>
      <c r="L26" s="608"/>
      <c r="M26" s="608"/>
      <c r="N26" s="608"/>
      <c r="O26" s="608"/>
      <c r="P26" s="608"/>
      <c r="Q26" s="609"/>
      <c r="R26" s="610">
        <v>11980</v>
      </c>
      <c r="S26" s="611"/>
      <c r="T26" s="611"/>
      <c r="U26" s="611"/>
      <c r="V26" s="611"/>
      <c r="W26" s="611"/>
      <c r="X26" s="611"/>
      <c r="Y26" s="612"/>
      <c r="Z26" s="613">
        <v>0</v>
      </c>
      <c r="AA26" s="613"/>
      <c r="AB26" s="613"/>
      <c r="AC26" s="613"/>
      <c r="AD26" s="614">
        <v>11980</v>
      </c>
      <c r="AE26" s="614"/>
      <c r="AF26" s="614"/>
      <c r="AG26" s="614"/>
      <c r="AH26" s="614"/>
      <c r="AI26" s="614"/>
      <c r="AJ26" s="614"/>
      <c r="AK26" s="614"/>
      <c r="AL26" s="615">
        <v>0</v>
      </c>
      <c r="AM26" s="616"/>
      <c r="AN26" s="616"/>
      <c r="AO26" s="617"/>
      <c r="AP26" s="607" t="s">
        <v>284</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285</v>
      </c>
      <c r="CE26" s="608"/>
      <c r="CF26" s="608"/>
      <c r="CG26" s="608"/>
      <c r="CH26" s="608"/>
      <c r="CI26" s="608"/>
      <c r="CJ26" s="608"/>
      <c r="CK26" s="608"/>
      <c r="CL26" s="608"/>
      <c r="CM26" s="608"/>
      <c r="CN26" s="608"/>
      <c r="CO26" s="608"/>
      <c r="CP26" s="608"/>
      <c r="CQ26" s="609"/>
      <c r="CR26" s="610">
        <v>5866689</v>
      </c>
      <c r="CS26" s="611"/>
      <c r="CT26" s="611"/>
      <c r="CU26" s="611"/>
      <c r="CV26" s="611"/>
      <c r="CW26" s="611"/>
      <c r="CX26" s="611"/>
      <c r="CY26" s="612"/>
      <c r="CZ26" s="615">
        <v>9.6999999999999993</v>
      </c>
      <c r="DA26" s="640"/>
      <c r="DB26" s="640"/>
      <c r="DC26" s="644"/>
      <c r="DD26" s="619">
        <v>5634036</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0"/>
      <c r="DY26" s="640"/>
      <c r="DZ26" s="640"/>
      <c r="EA26" s="640"/>
      <c r="EB26" s="640"/>
      <c r="EC26" s="641"/>
    </row>
    <row r="27" spans="2:133" ht="11.25" customHeight="1" x14ac:dyDescent="0.15">
      <c r="B27" s="607" t="s">
        <v>286</v>
      </c>
      <c r="C27" s="608"/>
      <c r="D27" s="608"/>
      <c r="E27" s="608"/>
      <c r="F27" s="608"/>
      <c r="G27" s="608"/>
      <c r="H27" s="608"/>
      <c r="I27" s="608"/>
      <c r="J27" s="608"/>
      <c r="K27" s="608"/>
      <c r="L27" s="608"/>
      <c r="M27" s="608"/>
      <c r="N27" s="608"/>
      <c r="O27" s="608"/>
      <c r="P27" s="608"/>
      <c r="Q27" s="609"/>
      <c r="R27" s="610">
        <v>472721</v>
      </c>
      <c r="S27" s="611"/>
      <c r="T27" s="611"/>
      <c r="U27" s="611"/>
      <c r="V27" s="611"/>
      <c r="W27" s="611"/>
      <c r="X27" s="611"/>
      <c r="Y27" s="612"/>
      <c r="Z27" s="613">
        <v>0.8</v>
      </c>
      <c r="AA27" s="613"/>
      <c r="AB27" s="613"/>
      <c r="AC27" s="613"/>
      <c r="AD27" s="614" t="s">
        <v>122</v>
      </c>
      <c r="AE27" s="614"/>
      <c r="AF27" s="614"/>
      <c r="AG27" s="614"/>
      <c r="AH27" s="614"/>
      <c r="AI27" s="614"/>
      <c r="AJ27" s="614"/>
      <c r="AK27" s="614"/>
      <c r="AL27" s="615" t="s">
        <v>122</v>
      </c>
      <c r="AM27" s="616"/>
      <c r="AN27" s="616"/>
      <c r="AO27" s="617"/>
      <c r="AP27" s="607" t="s">
        <v>287</v>
      </c>
      <c r="AQ27" s="608"/>
      <c r="AR27" s="608"/>
      <c r="AS27" s="608"/>
      <c r="AT27" s="608"/>
      <c r="AU27" s="608"/>
      <c r="AV27" s="608"/>
      <c r="AW27" s="608"/>
      <c r="AX27" s="608"/>
      <c r="AY27" s="608"/>
      <c r="AZ27" s="608"/>
      <c r="BA27" s="608"/>
      <c r="BB27" s="608"/>
      <c r="BC27" s="608"/>
      <c r="BD27" s="608"/>
      <c r="BE27" s="608"/>
      <c r="BF27" s="609"/>
      <c r="BG27" s="610">
        <v>11568868</v>
      </c>
      <c r="BH27" s="611"/>
      <c r="BI27" s="611"/>
      <c r="BJ27" s="611"/>
      <c r="BK27" s="611"/>
      <c r="BL27" s="611"/>
      <c r="BM27" s="611"/>
      <c r="BN27" s="612"/>
      <c r="BO27" s="613">
        <v>100</v>
      </c>
      <c r="BP27" s="613"/>
      <c r="BQ27" s="613"/>
      <c r="BR27" s="613"/>
      <c r="BS27" s="614">
        <v>353577</v>
      </c>
      <c r="BT27" s="614"/>
      <c r="BU27" s="614"/>
      <c r="BV27" s="614"/>
      <c r="BW27" s="614"/>
      <c r="BX27" s="614"/>
      <c r="BY27" s="614"/>
      <c r="BZ27" s="614"/>
      <c r="CA27" s="614"/>
      <c r="CB27" s="618"/>
      <c r="CD27" s="607" t="s">
        <v>288</v>
      </c>
      <c r="CE27" s="608"/>
      <c r="CF27" s="608"/>
      <c r="CG27" s="608"/>
      <c r="CH27" s="608"/>
      <c r="CI27" s="608"/>
      <c r="CJ27" s="608"/>
      <c r="CK27" s="608"/>
      <c r="CL27" s="608"/>
      <c r="CM27" s="608"/>
      <c r="CN27" s="608"/>
      <c r="CO27" s="608"/>
      <c r="CP27" s="608"/>
      <c r="CQ27" s="609"/>
      <c r="CR27" s="610">
        <v>10054238</v>
      </c>
      <c r="CS27" s="642"/>
      <c r="CT27" s="642"/>
      <c r="CU27" s="642"/>
      <c r="CV27" s="642"/>
      <c r="CW27" s="642"/>
      <c r="CX27" s="642"/>
      <c r="CY27" s="643"/>
      <c r="CZ27" s="615">
        <v>16.600000000000001</v>
      </c>
      <c r="DA27" s="640"/>
      <c r="DB27" s="640"/>
      <c r="DC27" s="644"/>
      <c r="DD27" s="619">
        <v>3071562</v>
      </c>
      <c r="DE27" s="642"/>
      <c r="DF27" s="642"/>
      <c r="DG27" s="642"/>
      <c r="DH27" s="642"/>
      <c r="DI27" s="642"/>
      <c r="DJ27" s="642"/>
      <c r="DK27" s="643"/>
      <c r="DL27" s="619">
        <v>2592369</v>
      </c>
      <c r="DM27" s="642"/>
      <c r="DN27" s="642"/>
      <c r="DO27" s="642"/>
      <c r="DP27" s="642"/>
      <c r="DQ27" s="642"/>
      <c r="DR27" s="642"/>
      <c r="DS27" s="642"/>
      <c r="DT27" s="642"/>
      <c r="DU27" s="642"/>
      <c r="DV27" s="643"/>
      <c r="DW27" s="615">
        <v>8.8000000000000007</v>
      </c>
      <c r="DX27" s="640"/>
      <c r="DY27" s="640"/>
      <c r="DZ27" s="640"/>
      <c r="EA27" s="640"/>
      <c r="EB27" s="640"/>
      <c r="EC27" s="641"/>
    </row>
    <row r="28" spans="2:133" ht="11.25" customHeight="1" x14ac:dyDescent="0.15">
      <c r="B28" s="607" t="s">
        <v>289</v>
      </c>
      <c r="C28" s="608"/>
      <c r="D28" s="608"/>
      <c r="E28" s="608"/>
      <c r="F28" s="608"/>
      <c r="G28" s="608"/>
      <c r="H28" s="608"/>
      <c r="I28" s="608"/>
      <c r="J28" s="608"/>
      <c r="K28" s="608"/>
      <c r="L28" s="608"/>
      <c r="M28" s="608"/>
      <c r="N28" s="608"/>
      <c r="O28" s="608"/>
      <c r="P28" s="608"/>
      <c r="Q28" s="609"/>
      <c r="R28" s="610">
        <v>491038</v>
      </c>
      <c r="S28" s="611"/>
      <c r="T28" s="611"/>
      <c r="U28" s="611"/>
      <c r="V28" s="611"/>
      <c r="W28" s="611"/>
      <c r="X28" s="611"/>
      <c r="Y28" s="612"/>
      <c r="Z28" s="613">
        <v>0.8</v>
      </c>
      <c r="AA28" s="613"/>
      <c r="AB28" s="613"/>
      <c r="AC28" s="613"/>
      <c r="AD28" s="614">
        <v>41081</v>
      </c>
      <c r="AE28" s="614"/>
      <c r="AF28" s="614"/>
      <c r="AG28" s="614"/>
      <c r="AH28" s="614"/>
      <c r="AI28" s="614"/>
      <c r="AJ28" s="614"/>
      <c r="AK28" s="614"/>
      <c r="AL28" s="615">
        <v>0.1</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290</v>
      </c>
      <c r="CE28" s="608"/>
      <c r="CF28" s="608"/>
      <c r="CG28" s="608"/>
      <c r="CH28" s="608"/>
      <c r="CI28" s="608"/>
      <c r="CJ28" s="608"/>
      <c r="CK28" s="608"/>
      <c r="CL28" s="608"/>
      <c r="CM28" s="608"/>
      <c r="CN28" s="608"/>
      <c r="CO28" s="608"/>
      <c r="CP28" s="608"/>
      <c r="CQ28" s="609"/>
      <c r="CR28" s="610">
        <v>5611518</v>
      </c>
      <c r="CS28" s="611"/>
      <c r="CT28" s="611"/>
      <c r="CU28" s="611"/>
      <c r="CV28" s="611"/>
      <c r="CW28" s="611"/>
      <c r="CX28" s="611"/>
      <c r="CY28" s="612"/>
      <c r="CZ28" s="615">
        <v>9.3000000000000007</v>
      </c>
      <c r="DA28" s="640"/>
      <c r="DB28" s="640"/>
      <c r="DC28" s="644"/>
      <c r="DD28" s="619">
        <v>5406567</v>
      </c>
      <c r="DE28" s="611"/>
      <c r="DF28" s="611"/>
      <c r="DG28" s="611"/>
      <c r="DH28" s="611"/>
      <c r="DI28" s="611"/>
      <c r="DJ28" s="611"/>
      <c r="DK28" s="612"/>
      <c r="DL28" s="619">
        <v>5406567</v>
      </c>
      <c r="DM28" s="611"/>
      <c r="DN28" s="611"/>
      <c r="DO28" s="611"/>
      <c r="DP28" s="611"/>
      <c r="DQ28" s="611"/>
      <c r="DR28" s="611"/>
      <c r="DS28" s="611"/>
      <c r="DT28" s="611"/>
      <c r="DU28" s="611"/>
      <c r="DV28" s="612"/>
      <c r="DW28" s="615">
        <v>18.3</v>
      </c>
      <c r="DX28" s="640"/>
      <c r="DY28" s="640"/>
      <c r="DZ28" s="640"/>
      <c r="EA28" s="640"/>
      <c r="EB28" s="640"/>
      <c r="EC28" s="641"/>
    </row>
    <row r="29" spans="2:133" ht="11.25" customHeight="1" x14ac:dyDescent="0.15">
      <c r="B29" s="607" t="s">
        <v>291</v>
      </c>
      <c r="C29" s="608"/>
      <c r="D29" s="608"/>
      <c r="E29" s="608"/>
      <c r="F29" s="608"/>
      <c r="G29" s="608"/>
      <c r="H29" s="608"/>
      <c r="I29" s="608"/>
      <c r="J29" s="608"/>
      <c r="K29" s="608"/>
      <c r="L29" s="608"/>
      <c r="M29" s="608"/>
      <c r="N29" s="608"/>
      <c r="O29" s="608"/>
      <c r="P29" s="608"/>
      <c r="Q29" s="609"/>
      <c r="R29" s="610">
        <v>143389</v>
      </c>
      <c r="S29" s="611"/>
      <c r="T29" s="611"/>
      <c r="U29" s="611"/>
      <c r="V29" s="611"/>
      <c r="W29" s="611"/>
      <c r="X29" s="611"/>
      <c r="Y29" s="612"/>
      <c r="Z29" s="613">
        <v>0.2</v>
      </c>
      <c r="AA29" s="613"/>
      <c r="AB29" s="613"/>
      <c r="AC29" s="613"/>
      <c r="AD29" s="614" t="s">
        <v>122</v>
      </c>
      <c r="AE29" s="614"/>
      <c r="AF29" s="614"/>
      <c r="AG29" s="614"/>
      <c r="AH29" s="614"/>
      <c r="AI29" s="614"/>
      <c r="AJ29" s="614"/>
      <c r="AK29" s="614"/>
      <c r="AL29" s="615" t="s">
        <v>122</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6" t="s">
        <v>292</v>
      </c>
      <c r="CE29" s="647"/>
      <c r="CF29" s="607" t="s">
        <v>66</v>
      </c>
      <c r="CG29" s="608"/>
      <c r="CH29" s="608"/>
      <c r="CI29" s="608"/>
      <c r="CJ29" s="608"/>
      <c r="CK29" s="608"/>
      <c r="CL29" s="608"/>
      <c r="CM29" s="608"/>
      <c r="CN29" s="608"/>
      <c r="CO29" s="608"/>
      <c r="CP29" s="608"/>
      <c r="CQ29" s="609"/>
      <c r="CR29" s="610">
        <v>5611518</v>
      </c>
      <c r="CS29" s="642"/>
      <c r="CT29" s="642"/>
      <c r="CU29" s="642"/>
      <c r="CV29" s="642"/>
      <c r="CW29" s="642"/>
      <c r="CX29" s="642"/>
      <c r="CY29" s="643"/>
      <c r="CZ29" s="615">
        <v>9.3000000000000007</v>
      </c>
      <c r="DA29" s="640"/>
      <c r="DB29" s="640"/>
      <c r="DC29" s="644"/>
      <c r="DD29" s="619">
        <v>5406567</v>
      </c>
      <c r="DE29" s="642"/>
      <c r="DF29" s="642"/>
      <c r="DG29" s="642"/>
      <c r="DH29" s="642"/>
      <c r="DI29" s="642"/>
      <c r="DJ29" s="642"/>
      <c r="DK29" s="643"/>
      <c r="DL29" s="619">
        <v>5406567</v>
      </c>
      <c r="DM29" s="642"/>
      <c r="DN29" s="642"/>
      <c r="DO29" s="642"/>
      <c r="DP29" s="642"/>
      <c r="DQ29" s="642"/>
      <c r="DR29" s="642"/>
      <c r="DS29" s="642"/>
      <c r="DT29" s="642"/>
      <c r="DU29" s="642"/>
      <c r="DV29" s="643"/>
      <c r="DW29" s="615">
        <v>18.3</v>
      </c>
      <c r="DX29" s="640"/>
      <c r="DY29" s="640"/>
      <c r="DZ29" s="640"/>
      <c r="EA29" s="640"/>
      <c r="EB29" s="640"/>
      <c r="EC29" s="641"/>
    </row>
    <row r="30" spans="2:133" ht="11.25" customHeight="1" x14ac:dyDescent="0.15">
      <c r="B30" s="607" t="s">
        <v>293</v>
      </c>
      <c r="C30" s="608"/>
      <c r="D30" s="608"/>
      <c r="E30" s="608"/>
      <c r="F30" s="608"/>
      <c r="G30" s="608"/>
      <c r="H30" s="608"/>
      <c r="I30" s="608"/>
      <c r="J30" s="608"/>
      <c r="K30" s="608"/>
      <c r="L30" s="608"/>
      <c r="M30" s="608"/>
      <c r="N30" s="608"/>
      <c r="O30" s="608"/>
      <c r="P30" s="608"/>
      <c r="Q30" s="609"/>
      <c r="R30" s="610">
        <v>8792560</v>
      </c>
      <c r="S30" s="611"/>
      <c r="T30" s="611"/>
      <c r="U30" s="611"/>
      <c r="V30" s="611"/>
      <c r="W30" s="611"/>
      <c r="X30" s="611"/>
      <c r="Y30" s="612"/>
      <c r="Z30" s="613">
        <v>14</v>
      </c>
      <c r="AA30" s="613"/>
      <c r="AB30" s="613"/>
      <c r="AC30" s="613"/>
      <c r="AD30" s="614" t="s">
        <v>122</v>
      </c>
      <c r="AE30" s="614"/>
      <c r="AF30" s="614"/>
      <c r="AG30" s="614"/>
      <c r="AH30" s="614"/>
      <c r="AI30" s="614"/>
      <c r="AJ30" s="614"/>
      <c r="AK30" s="614"/>
      <c r="AL30" s="615" t="s">
        <v>122</v>
      </c>
      <c r="AM30" s="616"/>
      <c r="AN30" s="616"/>
      <c r="AO30" s="617"/>
      <c r="AP30" s="592" t="s">
        <v>211</v>
      </c>
      <c r="AQ30" s="593"/>
      <c r="AR30" s="593"/>
      <c r="AS30" s="593"/>
      <c r="AT30" s="593"/>
      <c r="AU30" s="593"/>
      <c r="AV30" s="593"/>
      <c r="AW30" s="593"/>
      <c r="AX30" s="593"/>
      <c r="AY30" s="593"/>
      <c r="AZ30" s="593"/>
      <c r="BA30" s="593"/>
      <c r="BB30" s="593"/>
      <c r="BC30" s="593"/>
      <c r="BD30" s="593"/>
      <c r="BE30" s="593"/>
      <c r="BF30" s="594"/>
      <c r="BG30" s="592" t="s">
        <v>294</v>
      </c>
      <c r="BH30" s="652"/>
      <c r="BI30" s="652"/>
      <c r="BJ30" s="652"/>
      <c r="BK30" s="652"/>
      <c r="BL30" s="652"/>
      <c r="BM30" s="652"/>
      <c r="BN30" s="652"/>
      <c r="BO30" s="652"/>
      <c r="BP30" s="652"/>
      <c r="BQ30" s="653"/>
      <c r="BR30" s="592" t="s">
        <v>295</v>
      </c>
      <c r="BS30" s="652"/>
      <c r="BT30" s="652"/>
      <c r="BU30" s="652"/>
      <c r="BV30" s="652"/>
      <c r="BW30" s="652"/>
      <c r="BX30" s="652"/>
      <c r="BY30" s="652"/>
      <c r="BZ30" s="652"/>
      <c r="CA30" s="652"/>
      <c r="CB30" s="653"/>
      <c r="CD30" s="648"/>
      <c r="CE30" s="649"/>
      <c r="CF30" s="607" t="s">
        <v>296</v>
      </c>
      <c r="CG30" s="608"/>
      <c r="CH30" s="608"/>
      <c r="CI30" s="608"/>
      <c r="CJ30" s="608"/>
      <c r="CK30" s="608"/>
      <c r="CL30" s="608"/>
      <c r="CM30" s="608"/>
      <c r="CN30" s="608"/>
      <c r="CO30" s="608"/>
      <c r="CP30" s="608"/>
      <c r="CQ30" s="609"/>
      <c r="CR30" s="610">
        <v>5431198</v>
      </c>
      <c r="CS30" s="611"/>
      <c r="CT30" s="611"/>
      <c r="CU30" s="611"/>
      <c r="CV30" s="611"/>
      <c r="CW30" s="611"/>
      <c r="CX30" s="611"/>
      <c r="CY30" s="612"/>
      <c r="CZ30" s="615">
        <v>9</v>
      </c>
      <c r="DA30" s="640"/>
      <c r="DB30" s="640"/>
      <c r="DC30" s="644"/>
      <c r="DD30" s="619">
        <v>5229878</v>
      </c>
      <c r="DE30" s="611"/>
      <c r="DF30" s="611"/>
      <c r="DG30" s="611"/>
      <c r="DH30" s="611"/>
      <c r="DI30" s="611"/>
      <c r="DJ30" s="611"/>
      <c r="DK30" s="612"/>
      <c r="DL30" s="619">
        <v>5229878</v>
      </c>
      <c r="DM30" s="611"/>
      <c r="DN30" s="611"/>
      <c r="DO30" s="611"/>
      <c r="DP30" s="611"/>
      <c r="DQ30" s="611"/>
      <c r="DR30" s="611"/>
      <c r="DS30" s="611"/>
      <c r="DT30" s="611"/>
      <c r="DU30" s="611"/>
      <c r="DV30" s="612"/>
      <c r="DW30" s="615">
        <v>17.7</v>
      </c>
      <c r="DX30" s="640"/>
      <c r="DY30" s="640"/>
      <c r="DZ30" s="640"/>
      <c r="EA30" s="640"/>
      <c r="EB30" s="640"/>
      <c r="EC30" s="641"/>
    </row>
    <row r="31" spans="2:133" ht="11.25" customHeight="1" x14ac:dyDescent="0.15">
      <c r="B31" s="623" t="s">
        <v>297</v>
      </c>
      <c r="C31" s="624"/>
      <c r="D31" s="624"/>
      <c r="E31" s="624"/>
      <c r="F31" s="624"/>
      <c r="G31" s="624"/>
      <c r="H31" s="624"/>
      <c r="I31" s="624"/>
      <c r="J31" s="624"/>
      <c r="K31" s="624"/>
      <c r="L31" s="624"/>
      <c r="M31" s="624"/>
      <c r="N31" s="624"/>
      <c r="O31" s="624"/>
      <c r="P31" s="624"/>
      <c r="Q31" s="625"/>
      <c r="R31" s="610" t="s">
        <v>122</v>
      </c>
      <c r="S31" s="611"/>
      <c r="T31" s="611"/>
      <c r="U31" s="611"/>
      <c r="V31" s="611"/>
      <c r="W31" s="611"/>
      <c r="X31" s="611"/>
      <c r="Y31" s="612"/>
      <c r="Z31" s="613" t="s">
        <v>122</v>
      </c>
      <c r="AA31" s="613"/>
      <c r="AB31" s="613"/>
      <c r="AC31" s="613"/>
      <c r="AD31" s="614" t="s">
        <v>122</v>
      </c>
      <c r="AE31" s="614"/>
      <c r="AF31" s="614"/>
      <c r="AG31" s="614"/>
      <c r="AH31" s="614"/>
      <c r="AI31" s="614"/>
      <c r="AJ31" s="614"/>
      <c r="AK31" s="614"/>
      <c r="AL31" s="615" t="s">
        <v>122</v>
      </c>
      <c r="AM31" s="616"/>
      <c r="AN31" s="616"/>
      <c r="AO31" s="617"/>
      <c r="AP31" s="656" t="s">
        <v>298</v>
      </c>
      <c r="AQ31" s="657"/>
      <c r="AR31" s="657"/>
      <c r="AS31" s="657"/>
      <c r="AT31" s="662" t="s">
        <v>299</v>
      </c>
      <c r="AU31" s="200"/>
      <c r="AV31" s="200"/>
      <c r="AW31" s="200"/>
      <c r="AX31" s="596" t="s">
        <v>177</v>
      </c>
      <c r="AY31" s="597"/>
      <c r="AZ31" s="597"/>
      <c r="BA31" s="597"/>
      <c r="BB31" s="597"/>
      <c r="BC31" s="597"/>
      <c r="BD31" s="597"/>
      <c r="BE31" s="597"/>
      <c r="BF31" s="598"/>
      <c r="BG31" s="666">
        <v>99.2</v>
      </c>
      <c r="BH31" s="654"/>
      <c r="BI31" s="654"/>
      <c r="BJ31" s="654"/>
      <c r="BK31" s="654"/>
      <c r="BL31" s="654"/>
      <c r="BM31" s="605">
        <v>97.6</v>
      </c>
      <c r="BN31" s="654"/>
      <c r="BO31" s="654"/>
      <c r="BP31" s="654"/>
      <c r="BQ31" s="655"/>
      <c r="BR31" s="666">
        <v>99.1</v>
      </c>
      <c r="BS31" s="654"/>
      <c r="BT31" s="654"/>
      <c r="BU31" s="654"/>
      <c r="BV31" s="654"/>
      <c r="BW31" s="654"/>
      <c r="BX31" s="605">
        <v>97.8</v>
      </c>
      <c r="BY31" s="654"/>
      <c r="BZ31" s="654"/>
      <c r="CA31" s="654"/>
      <c r="CB31" s="655"/>
      <c r="CD31" s="648"/>
      <c r="CE31" s="649"/>
      <c r="CF31" s="607" t="s">
        <v>300</v>
      </c>
      <c r="CG31" s="608"/>
      <c r="CH31" s="608"/>
      <c r="CI31" s="608"/>
      <c r="CJ31" s="608"/>
      <c r="CK31" s="608"/>
      <c r="CL31" s="608"/>
      <c r="CM31" s="608"/>
      <c r="CN31" s="608"/>
      <c r="CO31" s="608"/>
      <c r="CP31" s="608"/>
      <c r="CQ31" s="609"/>
      <c r="CR31" s="610">
        <v>180320</v>
      </c>
      <c r="CS31" s="642"/>
      <c r="CT31" s="642"/>
      <c r="CU31" s="642"/>
      <c r="CV31" s="642"/>
      <c r="CW31" s="642"/>
      <c r="CX31" s="642"/>
      <c r="CY31" s="643"/>
      <c r="CZ31" s="615">
        <v>0.3</v>
      </c>
      <c r="DA31" s="640"/>
      <c r="DB31" s="640"/>
      <c r="DC31" s="644"/>
      <c r="DD31" s="619">
        <v>176689</v>
      </c>
      <c r="DE31" s="642"/>
      <c r="DF31" s="642"/>
      <c r="DG31" s="642"/>
      <c r="DH31" s="642"/>
      <c r="DI31" s="642"/>
      <c r="DJ31" s="642"/>
      <c r="DK31" s="643"/>
      <c r="DL31" s="619">
        <v>176689</v>
      </c>
      <c r="DM31" s="642"/>
      <c r="DN31" s="642"/>
      <c r="DO31" s="642"/>
      <c r="DP31" s="642"/>
      <c r="DQ31" s="642"/>
      <c r="DR31" s="642"/>
      <c r="DS31" s="642"/>
      <c r="DT31" s="642"/>
      <c r="DU31" s="642"/>
      <c r="DV31" s="643"/>
      <c r="DW31" s="615">
        <v>0.6</v>
      </c>
      <c r="DX31" s="640"/>
      <c r="DY31" s="640"/>
      <c r="DZ31" s="640"/>
      <c r="EA31" s="640"/>
      <c r="EB31" s="640"/>
      <c r="EC31" s="641"/>
    </row>
    <row r="32" spans="2:133" ht="11.25" customHeight="1" x14ac:dyDescent="0.15">
      <c r="B32" s="607" t="s">
        <v>301</v>
      </c>
      <c r="C32" s="608"/>
      <c r="D32" s="608"/>
      <c r="E32" s="608"/>
      <c r="F32" s="608"/>
      <c r="G32" s="608"/>
      <c r="H32" s="608"/>
      <c r="I32" s="608"/>
      <c r="J32" s="608"/>
      <c r="K32" s="608"/>
      <c r="L32" s="608"/>
      <c r="M32" s="608"/>
      <c r="N32" s="608"/>
      <c r="O32" s="608"/>
      <c r="P32" s="608"/>
      <c r="Q32" s="609"/>
      <c r="R32" s="610">
        <v>4052533</v>
      </c>
      <c r="S32" s="611"/>
      <c r="T32" s="611"/>
      <c r="U32" s="611"/>
      <c r="V32" s="611"/>
      <c r="W32" s="611"/>
      <c r="X32" s="611"/>
      <c r="Y32" s="612"/>
      <c r="Z32" s="613">
        <v>6.4</v>
      </c>
      <c r="AA32" s="613"/>
      <c r="AB32" s="613"/>
      <c r="AC32" s="613"/>
      <c r="AD32" s="614" t="s">
        <v>122</v>
      </c>
      <c r="AE32" s="614"/>
      <c r="AF32" s="614"/>
      <c r="AG32" s="614"/>
      <c r="AH32" s="614"/>
      <c r="AI32" s="614"/>
      <c r="AJ32" s="614"/>
      <c r="AK32" s="614"/>
      <c r="AL32" s="615" t="s">
        <v>122</v>
      </c>
      <c r="AM32" s="616"/>
      <c r="AN32" s="616"/>
      <c r="AO32" s="617"/>
      <c r="AP32" s="658"/>
      <c r="AQ32" s="659"/>
      <c r="AR32" s="659"/>
      <c r="AS32" s="659"/>
      <c r="AT32" s="663"/>
      <c r="AU32" s="196" t="s">
        <v>302</v>
      </c>
      <c r="AX32" s="607" t="s">
        <v>303</v>
      </c>
      <c r="AY32" s="608"/>
      <c r="AZ32" s="608"/>
      <c r="BA32" s="608"/>
      <c r="BB32" s="608"/>
      <c r="BC32" s="608"/>
      <c r="BD32" s="608"/>
      <c r="BE32" s="608"/>
      <c r="BF32" s="609"/>
      <c r="BG32" s="667">
        <v>99.4</v>
      </c>
      <c r="BH32" s="642"/>
      <c r="BI32" s="642"/>
      <c r="BJ32" s="642"/>
      <c r="BK32" s="642"/>
      <c r="BL32" s="642"/>
      <c r="BM32" s="616">
        <v>98.6</v>
      </c>
      <c r="BN32" s="642"/>
      <c r="BO32" s="642"/>
      <c r="BP32" s="642"/>
      <c r="BQ32" s="665"/>
      <c r="BR32" s="667">
        <v>99.4</v>
      </c>
      <c r="BS32" s="642"/>
      <c r="BT32" s="642"/>
      <c r="BU32" s="642"/>
      <c r="BV32" s="642"/>
      <c r="BW32" s="642"/>
      <c r="BX32" s="616">
        <v>98.7</v>
      </c>
      <c r="BY32" s="642"/>
      <c r="BZ32" s="642"/>
      <c r="CA32" s="642"/>
      <c r="CB32" s="665"/>
      <c r="CD32" s="650"/>
      <c r="CE32" s="651"/>
      <c r="CF32" s="607" t="s">
        <v>304</v>
      </c>
      <c r="CG32" s="608"/>
      <c r="CH32" s="608"/>
      <c r="CI32" s="608"/>
      <c r="CJ32" s="608"/>
      <c r="CK32" s="608"/>
      <c r="CL32" s="608"/>
      <c r="CM32" s="608"/>
      <c r="CN32" s="608"/>
      <c r="CO32" s="608"/>
      <c r="CP32" s="608"/>
      <c r="CQ32" s="609"/>
      <c r="CR32" s="610" t="s">
        <v>122</v>
      </c>
      <c r="CS32" s="611"/>
      <c r="CT32" s="611"/>
      <c r="CU32" s="611"/>
      <c r="CV32" s="611"/>
      <c r="CW32" s="611"/>
      <c r="CX32" s="611"/>
      <c r="CY32" s="612"/>
      <c r="CZ32" s="615" t="s">
        <v>122</v>
      </c>
      <c r="DA32" s="640"/>
      <c r="DB32" s="640"/>
      <c r="DC32" s="644"/>
      <c r="DD32" s="619" t="s">
        <v>122</v>
      </c>
      <c r="DE32" s="611"/>
      <c r="DF32" s="611"/>
      <c r="DG32" s="611"/>
      <c r="DH32" s="611"/>
      <c r="DI32" s="611"/>
      <c r="DJ32" s="611"/>
      <c r="DK32" s="612"/>
      <c r="DL32" s="619" t="s">
        <v>122</v>
      </c>
      <c r="DM32" s="611"/>
      <c r="DN32" s="611"/>
      <c r="DO32" s="611"/>
      <c r="DP32" s="611"/>
      <c r="DQ32" s="611"/>
      <c r="DR32" s="611"/>
      <c r="DS32" s="611"/>
      <c r="DT32" s="611"/>
      <c r="DU32" s="611"/>
      <c r="DV32" s="612"/>
      <c r="DW32" s="615" t="s">
        <v>122</v>
      </c>
      <c r="DX32" s="640"/>
      <c r="DY32" s="640"/>
      <c r="DZ32" s="640"/>
      <c r="EA32" s="640"/>
      <c r="EB32" s="640"/>
      <c r="EC32" s="641"/>
    </row>
    <row r="33" spans="2:133" ht="11.25" customHeight="1" x14ac:dyDescent="0.15">
      <c r="B33" s="607" t="s">
        <v>305</v>
      </c>
      <c r="C33" s="608"/>
      <c r="D33" s="608"/>
      <c r="E33" s="608"/>
      <c r="F33" s="608"/>
      <c r="G33" s="608"/>
      <c r="H33" s="608"/>
      <c r="I33" s="608"/>
      <c r="J33" s="608"/>
      <c r="K33" s="608"/>
      <c r="L33" s="608"/>
      <c r="M33" s="608"/>
      <c r="N33" s="608"/>
      <c r="O33" s="608"/>
      <c r="P33" s="608"/>
      <c r="Q33" s="609"/>
      <c r="R33" s="610">
        <v>201352</v>
      </c>
      <c r="S33" s="611"/>
      <c r="T33" s="611"/>
      <c r="U33" s="611"/>
      <c r="V33" s="611"/>
      <c r="W33" s="611"/>
      <c r="X33" s="611"/>
      <c r="Y33" s="612"/>
      <c r="Z33" s="613">
        <v>0.3</v>
      </c>
      <c r="AA33" s="613"/>
      <c r="AB33" s="613"/>
      <c r="AC33" s="613"/>
      <c r="AD33" s="614">
        <v>22235</v>
      </c>
      <c r="AE33" s="614"/>
      <c r="AF33" s="614"/>
      <c r="AG33" s="614"/>
      <c r="AH33" s="614"/>
      <c r="AI33" s="614"/>
      <c r="AJ33" s="614"/>
      <c r="AK33" s="614"/>
      <c r="AL33" s="615">
        <v>0.1</v>
      </c>
      <c r="AM33" s="616"/>
      <c r="AN33" s="616"/>
      <c r="AO33" s="617"/>
      <c r="AP33" s="660"/>
      <c r="AQ33" s="661"/>
      <c r="AR33" s="661"/>
      <c r="AS33" s="661"/>
      <c r="AT33" s="664"/>
      <c r="AU33" s="201"/>
      <c r="AV33" s="201"/>
      <c r="AW33" s="201"/>
      <c r="AX33" s="631" t="s">
        <v>306</v>
      </c>
      <c r="AY33" s="632"/>
      <c r="AZ33" s="632"/>
      <c r="BA33" s="632"/>
      <c r="BB33" s="632"/>
      <c r="BC33" s="632"/>
      <c r="BD33" s="632"/>
      <c r="BE33" s="632"/>
      <c r="BF33" s="633"/>
      <c r="BG33" s="668">
        <v>98.9</v>
      </c>
      <c r="BH33" s="669"/>
      <c r="BI33" s="669"/>
      <c r="BJ33" s="669"/>
      <c r="BK33" s="669"/>
      <c r="BL33" s="669"/>
      <c r="BM33" s="670">
        <v>96.7</v>
      </c>
      <c r="BN33" s="669"/>
      <c r="BO33" s="669"/>
      <c r="BP33" s="669"/>
      <c r="BQ33" s="671"/>
      <c r="BR33" s="668">
        <v>99</v>
      </c>
      <c r="BS33" s="669"/>
      <c r="BT33" s="669"/>
      <c r="BU33" s="669"/>
      <c r="BV33" s="669"/>
      <c r="BW33" s="669"/>
      <c r="BX33" s="670">
        <v>96.9</v>
      </c>
      <c r="BY33" s="669"/>
      <c r="BZ33" s="669"/>
      <c r="CA33" s="669"/>
      <c r="CB33" s="671"/>
      <c r="CD33" s="607" t="s">
        <v>307</v>
      </c>
      <c r="CE33" s="608"/>
      <c r="CF33" s="608"/>
      <c r="CG33" s="608"/>
      <c r="CH33" s="608"/>
      <c r="CI33" s="608"/>
      <c r="CJ33" s="608"/>
      <c r="CK33" s="608"/>
      <c r="CL33" s="608"/>
      <c r="CM33" s="608"/>
      <c r="CN33" s="608"/>
      <c r="CO33" s="608"/>
      <c r="CP33" s="608"/>
      <c r="CQ33" s="609"/>
      <c r="CR33" s="610">
        <v>29840154</v>
      </c>
      <c r="CS33" s="642"/>
      <c r="CT33" s="642"/>
      <c r="CU33" s="642"/>
      <c r="CV33" s="642"/>
      <c r="CW33" s="642"/>
      <c r="CX33" s="642"/>
      <c r="CY33" s="643"/>
      <c r="CZ33" s="615">
        <v>49.2</v>
      </c>
      <c r="DA33" s="640"/>
      <c r="DB33" s="640"/>
      <c r="DC33" s="644"/>
      <c r="DD33" s="619">
        <v>16230568</v>
      </c>
      <c r="DE33" s="642"/>
      <c r="DF33" s="642"/>
      <c r="DG33" s="642"/>
      <c r="DH33" s="642"/>
      <c r="DI33" s="642"/>
      <c r="DJ33" s="642"/>
      <c r="DK33" s="643"/>
      <c r="DL33" s="619">
        <v>10525167</v>
      </c>
      <c r="DM33" s="642"/>
      <c r="DN33" s="642"/>
      <c r="DO33" s="642"/>
      <c r="DP33" s="642"/>
      <c r="DQ33" s="642"/>
      <c r="DR33" s="642"/>
      <c r="DS33" s="642"/>
      <c r="DT33" s="642"/>
      <c r="DU33" s="642"/>
      <c r="DV33" s="643"/>
      <c r="DW33" s="615">
        <v>35.6</v>
      </c>
      <c r="DX33" s="640"/>
      <c r="DY33" s="640"/>
      <c r="DZ33" s="640"/>
      <c r="EA33" s="640"/>
      <c r="EB33" s="640"/>
      <c r="EC33" s="641"/>
    </row>
    <row r="34" spans="2:133" ht="11.25" customHeight="1" x14ac:dyDescent="0.15">
      <c r="B34" s="607" t="s">
        <v>308</v>
      </c>
      <c r="C34" s="608"/>
      <c r="D34" s="608"/>
      <c r="E34" s="608"/>
      <c r="F34" s="608"/>
      <c r="G34" s="608"/>
      <c r="H34" s="608"/>
      <c r="I34" s="608"/>
      <c r="J34" s="608"/>
      <c r="K34" s="608"/>
      <c r="L34" s="608"/>
      <c r="M34" s="608"/>
      <c r="N34" s="608"/>
      <c r="O34" s="608"/>
      <c r="P34" s="608"/>
      <c r="Q34" s="609"/>
      <c r="R34" s="610">
        <v>8440738</v>
      </c>
      <c r="S34" s="611"/>
      <c r="T34" s="611"/>
      <c r="U34" s="611"/>
      <c r="V34" s="611"/>
      <c r="W34" s="611"/>
      <c r="X34" s="611"/>
      <c r="Y34" s="612"/>
      <c r="Z34" s="613">
        <v>13.4</v>
      </c>
      <c r="AA34" s="613"/>
      <c r="AB34" s="613"/>
      <c r="AC34" s="613"/>
      <c r="AD34" s="614" t="s">
        <v>122</v>
      </c>
      <c r="AE34" s="614"/>
      <c r="AF34" s="614"/>
      <c r="AG34" s="614"/>
      <c r="AH34" s="614"/>
      <c r="AI34" s="614"/>
      <c r="AJ34" s="614"/>
      <c r="AK34" s="614"/>
      <c r="AL34" s="615" t="s">
        <v>122</v>
      </c>
      <c r="AM34" s="616"/>
      <c r="AN34" s="616"/>
      <c r="AO34" s="617"/>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7" t="s">
        <v>309</v>
      </c>
      <c r="CE34" s="608"/>
      <c r="CF34" s="608"/>
      <c r="CG34" s="608"/>
      <c r="CH34" s="608"/>
      <c r="CI34" s="608"/>
      <c r="CJ34" s="608"/>
      <c r="CK34" s="608"/>
      <c r="CL34" s="608"/>
      <c r="CM34" s="608"/>
      <c r="CN34" s="608"/>
      <c r="CO34" s="608"/>
      <c r="CP34" s="608"/>
      <c r="CQ34" s="609"/>
      <c r="CR34" s="610">
        <v>10333347</v>
      </c>
      <c r="CS34" s="611"/>
      <c r="CT34" s="611"/>
      <c r="CU34" s="611"/>
      <c r="CV34" s="611"/>
      <c r="CW34" s="611"/>
      <c r="CX34" s="611"/>
      <c r="CY34" s="612"/>
      <c r="CZ34" s="615">
        <v>17</v>
      </c>
      <c r="DA34" s="640"/>
      <c r="DB34" s="640"/>
      <c r="DC34" s="644"/>
      <c r="DD34" s="619">
        <v>5298851</v>
      </c>
      <c r="DE34" s="611"/>
      <c r="DF34" s="611"/>
      <c r="DG34" s="611"/>
      <c r="DH34" s="611"/>
      <c r="DI34" s="611"/>
      <c r="DJ34" s="611"/>
      <c r="DK34" s="612"/>
      <c r="DL34" s="619">
        <v>4832036</v>
      </c>
      <c r="DM34" s="611"/>
      <c r="DN34" s="611"/>
      <c r="DO34" s="611"/>
      <c r="DP34" s="611"/>
      <c r="DQ34" s="611"/>
      <c r="DR34" s="611"/>
      <c r="DS34" s="611"/>
      <c r="DT34" s="611"/>
      <c r="DU34" s="611"/>
      <c r="DV34" s="612"/>
      <c r="DW34" s="615">
        <v>16.3</v>
      </c>
      <c r="DX34" s="640"/>
      <c r="DY34" s="640"/>
      <c r="DZ34" s="640"/>
      <c r="EA34" s="640"/>
      <c r="EB34" s="640"/>
      <c r="EC34" s="641"/>
    </row>
    <row r="35" spans="2:133" ht="11.25" customHeight="1" x14ac:dyDescent="0.15">
      <c r="B35" s="607" t="s">
        <v>310</v>
      </c>
      <c r="C35" s="608"/>
      <c r="D35" s="608"/>
      <c r="E35" s="608"/>
      <c r="F35" s="608"/>
      <c r="G35" s="608"/>
      <c r="H35" s="608"/>
      <c r="I35" s="608"/>
      <c r="J35" s="608"/>
      <c r="K35" s="608"/>
      <c r="L35" s="608"/>
      <c r="M35" s="608"/>
      <c r="N35" s="608"/>
      <c r="O35" s="608"/>
      <c r="P35" s="608"/>
      <c r="Q35" s="609"/>
      <c r="R35" s="610">
        <v>3308236</v>
      </c>
      <c r="S35" s="611"/>
      <c r="T35" s="611"/>
      <c r="U35" s="611"/>
      <c r="V35" s="611"/>
      <c r="W35" s="611"/>
      <c r="X35" s="611"/>
      <c r="Y35" s="612"/>
      <c r="Z35" s="613">
        <v>5.3</v>
      </c>
      <c r="AA35" s="613"/>
      <c r="AB35" s="613"/>
      <c r="AC35" s="613"/>
      <c r="AD35" s="614" t="s">
        <v>122</v>
      </c>
      <c r="AE35" s="614"/>
      <c r="AF35" s="614"/>
      <c r="AG35" s="614"/>
      <c r="AH35" s="614"/>
      <c r="AI35" s="614"/>
      <c r="AJ35" s="614"/>
      <c r="AK35" s="614"/>
      <c r="AL35" s="615" t="s">
        <v>122</v>
      </c>
      <c r="AM35" s="616"/>
      <c r="AN35" s="616"/>
      <c r="AO35" s="617"/>
      <c r="AP35" s="206"/>
      <c r="AQ35" s="592" t="s">
        <v>311</v>
      </c>
      <c r="AR35" s="593"/>
      <c r="AS35" s="593"/>
      <c r="AT35" s="593"/>
      <c r="AU35" s="593"/>
      <c r="AV35" s="593"/>
      <c r="AW35" s="593"/>
      <c r="AX35" s="593"/>
      <c r="AY35" s="593"/>
      <c r="AZ35" s="593"/>
      <c r="BA35" s="593"/>
      <c r="BB35" s="593"/>
      <c r="BC35" s="593"/>
      <c r="BD35" s="593"/>
      <c r="BE35" s="593"/>
      <c r="BF35" s="594"/>
      <c r="BG35" s="592" t="s">
        <v>312</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313</v>
      </c>
      <c r="CE35" s="608"/>
      <c r="CF35" s="608"/>
      <c r="CG35" s="608"/>
      <c r="CH35" s="608"/>
      <c r="CI35" s="608"/>
      <c r="CJ35" s="608"/>
      <c r="CK35" s="608"/>
      <c r="CL35" s="608"/>
      <c r="CM35" s="608"/>
      <c r="CN35" s="608"/>
      <c r="CO35" s="608"/>
      <c r="CP35" s="608"/>
      <c r="CQ35" s="609"/>
      <c r="CR35" s="610">
        <v>1282746</v>
      </c>
      <c r="CS35" s="642"/>
      <c r="CT35" s="642"/>
      <c r="CU35" s="642"/>
      <c r="CV35" s="642"/>
      <c r="CW35" s="642"/>
      <c r="CX35" s="642"/>
      <c r="CY35" s="643"/>
      <c r="CZ35" s="615">
        <v>2.1</v>
      </c>
      <c r="DA35" s="640"/>
      <c r="DB35" s="640"/>
      <c r="DC35" s="644"/>
      <c r="DD35" s="619">
        <v>869177</v>
      </c>
      <c r="DE35" s="642"/>
      <c r="DF35" s="642"/>
      <c r="DG35" s="642"/>
      <c r="DH35" s="642"/>
      <c r="DI35" s="642"/>
      <c r="DJ35" s="642"/>
      <c r="DK35" s="643"/>
      <c r="DL35" s="619">
        <v>811356</v>
      </c>
      <c r="DM35" s="642"/>
      <c r="DN35" s="642"/>
      <c r="DO35" s="642"/>
      <c r="DP35" s="642"/>
      <c r="DQ35" s="642"/>
      <c r="DR35" s="642"/>
      <c r="DS35" s="642"/>
      <c r="DT35" s="642"/>
      <c r="DU35" s="642"/>
      <c r="DV35" s="643"/>
      <c r="DW35" s="615">
        <v>2.7</v>
      </c>
      <c r="DX35" s="640"/>
      <c r="DY35" s="640"/>
      <c r="DZ35" s="640"/>
      <c r="EA35" s="640"/>
      <c r="EB35" s="640"/>
      <c r="EC35" s="641"/>
    </row>
    <row r="36" spans="2:133" ht="11.25" customHeight="1" x14ac:dyDescent="0.15">
      <c r="B36" s="607" t="s">
        <v>314</v>
      </c>
      <c r="C36" s="608"/>
      <c r="D36" s="608"/>
      <c r="E36" s="608"/>
      <c r="F36" s="608"/>
      <c r="G36" s="608"/>
      <c r="H36" s="608"/>
      <c r="I36" s="608"/>
      <c r="J36" s="608"/>
      <c r="K36" s="608"/>
      <c r="L36" s="608"/>
      <c r="M36" s="608"/>
      <c r="N36" s="608"/>
      <c r="O36" s="608"/>
      <c r="P36" s="608"/>
      <c r="Q36" s="609"/>
      <c r="R36" s="610">
        <v>2142445</v>
      </c>
      <c r="S36" s="611"/>
      <c r="T36" s="611"/>
      <c r="U36" s="611"/>
      <c r="V36" s="611"/>
      <c r="W36" s="611"/>
      <c r="X36" s="611"/>
      <c r="Y36" s="612"/>
      <c r="Z36" s="613">
        <v>3.4</v>
      </c>
      <c r="AA36" s="613"/>
      <c r="AB36" s="613"/>
      <c r="AC36" s="613"/>
      <c r="AD36" s="614" t="s">
        <v>122</v>
      </c>
      <c r="AE36" s="614"/>
      <c r="AF36" s="614"/>
      <c r="AG36" s="614"/>
      <c r="AH36" s="614"/>
      <c r="AI36" s="614"/>
      <c r="AJ36" s="614"/>
      <c r="AK36" s="614"/>
      <c r="AL36" s="615" t="s">
        <v>122</v>
      </c>
      <c r="AM36" s="616"/>
      <c r="AN36" s="616"/>
      <c r="AO36" s="617"/>
      <c r="AP36" s="206"/>
      <c r="AQ36" s="676" t="s">
        <v>315</v>
      </c>
      <c r="AR36" s="677"/>
      <c r="AS36" s="677"/>
      <c r="AT36" s="677"/>
      <c r="AU36" s="677"/>
      <c r="AV36" s="677"/>
      <c r="AW36" s="677"/>
      <c r="AX36" s="677"/>
      <c r="AY36" s="678"/>
      <c r="AZ36" s="599">
        <v>6782953</v>
      </c>
      <c r="BA36" s="600"/>
      <c r="BB36" s="600"/>
      <c r="BC36" s="600"/>
      <c r="BD36" s="600"/>
      <c r="BE36" s="600"/>
      <c r="BF36" s="672"/>
      <c r="BG36" s="596" t="s">
        <v>316</v>
      </c>
      <c r="BH36" s="597"/>
      <c r="BI36" s="597"/>
      <c r="BJ36" s="597"/>
      <c r="BK36" s="597"/>
      <c r="BL36" s="597"/>
      <c r="BM36" s="597"/>
      <c r="BN36" s="597"/>
      <c r="BO36" s="597"/>
      <c r="BP36" s="597"/>
      <c r="BQ36" s="597"/>
      <c r="BR36" s="597"/>
      <c r="BS36" s="597"/>
      <c r="BT36" s="597"/>
      <c r="BU36" s="598"/>
      <c r="BV36" s="599">
        <v>1248</v>
      </c>
      <c r="BW36" s="600"/>
      <c r="BX36" s="600"/>
      <c r="BY36" s="600"/>
      <c r="BZ36" s="600"/>
      <c r="CA36" s="600"/>
      <c r="CB36" s="672"/>
      <c r="CD36" s="607" t="s">
        <v>317</v>
      </c>
      <c r="CE36" s="608"/>
      <c r="CF36" s="608"/>
      <c r="CG36" s="608"/>
      <c r="CH36" s="608"/>
      <c r="CI36" s="608"/>
      <c r="CJ36" s="608"/>
      <c r="CK36" s="608"/>
      <c r="CL36" s="608"/>
      <c r="CM36" s="608"/>
      <c r="CN36" s="608"/>
      <c r="CO36" s="608"/>
      <c r="CP36" s="608"/>
      <c r="CQ36" s="609"/>
      <c r="CR36" s="610">
        <v>10038541</v>
      </c>
      <c r="CS36" s="611"/>
      <c r="CT36" s="611"/>
      <c r="CU36" s="611"/>
      <c r="CV36" s="611"/>
      <c r="CW36" s="611"/>
      <c r="CX36" s="611"/>
      <c r="CY36" s="612"/>
      <c r="CZ36" s="615">
        <v>16.600000000000001</v>
      </c>
      <c r="DA36" s="640"/>
      <c r="DB36" s="640"/>
      <c r="DC36" s="644"/>
      <c r="DD36" s="619">
        <v>4878013</v>
      </c>
      <c r="DE36" s="611"/>
      <c r="DF36" s="611"/>
      <c r="DG36" s="611"/>
      <c r="DH36" s="611"/>
      <c r="DI36" s="611"/>
      <c r="DJ36" s="611"/>
      <c r="DK36" s="612"/>
      <c r="DL36" s="619">
        <v>1749751</v>
      </c>
      <c r="DM36" s="611"/>
      <c r="DN36" s="611"/>
      <c r="DO36" s="611"/>
      <c r="DP36" s="611"/>
      <c r="DQ36" s="611"/>
      <c r="DR36" s="611"/>
      <c r="DS36" s="611"/>
      <c r="DT36" s="611"/>
      <c r="DU36" s="611"/>
      <c r="DV36" s="612"/>
      <c r="DW36" s="615">
        <v>5.9</v>
      </c>
      <c r="DX36" s="640"/>
      <c r="DY36" s="640"/>
      <c r="DZ36" s="640"/>
      <c r="EA36" s="640"/>
      <c r="EB36" s="640"/>
      <c r="EC36" s="641"/>
    </row>
    <row r="37" spans="2:133" ht="11.25" customHeight="1" x14ac:dyDescent="0.15">
      <c r="B37" s="607" t="s">
        <v>318</v>
      </c>
      <c r="C37" s="608"/>
      <c r="D37" s="608"/>
      <c r="E37" s="608"/>
      <c r="F37" s="608"/>
      <c r="G37" s="608"/>
      <c r="H37" s="608"/>
      <c r="I37" s="608"/>
      <c r="J37" s="608"/>
      <c r="K37" s="608"/>
      <c r="L37" s="608"/>
      <c r="M37" s="608"/>
      <c r="N37" s="608"/>
      <c r="O37" s="608"/>
      <c r="P37" s="608"/>
      <c r="Q37" s="609"/>
      <c r="R37" s="610">
        <v>867145</v>
      </c>
      <c r="S37" s="611"/>
      <c r="T37" s="611"/>
      <c r="U37" s="611"/>
      <c r="V37" s="611"/>
      <c r="W37" s="611"/>
      <c r="X37" s="611"/>
      <c r="Y37" s="612"/>
      <c r="Z37" s="613">
        <v>1.4</v>
      </c>
      <c r="AA37" s="613"/>
      <c r="AB37" s="613"/>
      <c r="AC37" s="613"/>
      <c r="AD37" s="614">
        <v>2738</v>
      </c>
      <c r="AE37" s="614"/>
      <c r="AF37" s="614"/>
      <c r="AG37" s="614"/>
      <c r="AH37" s="614"/>
      <c r="AI37" s="614"/>
      <c r="AJ37" s="614"/>
      <c r="AK37" s="614"/>
      <c r="AL37" s="615">
        <v>0</v>
      </c>
      <c r="AM37" s="616"/>
      <c r="AN37" s="616"/>
      <c r="AO37" s="617"/>
      <c r="AQ37" s="673" t="s">
        <v>319</v>
      </c>
      <c r="AR37" s="674"/>
      <c r="AS37" s="674"/>
      <c r="AT37" s="674"/>
      <c r="AU37" s="674"/>
      <c r="AV37" s="674"/>
      <c r="AW37" s="674"/>
      <c r="AX37" s="674"/>
      <c r="AY37" s="675"/>
      <c r="AZ37" s="610">
        <v>1954036</v>
      </c>
      <c r="BA37" s="611"/>
      <c r="BB37" s="611"/>
      <c r="BC37" s="611"/>
      <c r="BD37" s="642"/>
      <c r="BE37" s="642"/>
      <c r="BF37" s="665"/>
      <c r="BG37" s="607" t="s">
        <v>320</v>
      </c>
      <c r="BH37" s="608"/>
      <c r="BI37" s="608"/>
      <c r="BJ37" s="608"/>
      <c r="BK37" s="608"/>
      <c r="BL37" s="608"/>
      <c r="BM37" s="608"/>
      <c r="BN37" s="608"/>
      <c r="BO37" s="608"/>
      <c r="BP37" s="608"/>
      <c r="BQ37" s="608"/>
      <c r="BR37" s="608"/>
      <c r="BS37" s="608"/>
      <c r="BT37" s="608"/>
      <c r="BU37" s="609"/>
      <c r="BV37" s="610">
        <v>-559639</v>
      </c>
      <c r="BW37" s="611"/>
      <c r="BX37" s="611"/>
      <c r="BY37" s="611"/>
      <c r="BZ37" s="611"/>
      <c r="CA37" s="611"/>
      <c r="CB37" s="620"/>
      <c r="CD37" s="607" t="s">
        <v>321</v>
      </c>
      <c r="CE37" s="608"/>
      <c r="CF37" s="608"/>
      <c r="CG37" s="608"/>
      <c r="CH37" s="608"/>
      <c r="CI37" s="608"/>
      <c r="CJ37" s="608"/>
      <c r="CK37" s="608"/>
      <c r="CL37" s="608"/>
      <c r="CM37" s="608"/>
      <c r="CN37" s="608"/>
      <c r="CO37" s="608"/>
      <c r="CP37" s="608"/>
      <c r="CQ37" s="609"/>
      <c r="CR37" s="610">
        <v>373304</v>
      </c>
      <c r="CS37" s="642"/>
      <c r="CT37" s="642"/>
      <c r="CU37" s="642"/>
      <c r="CV37" s="642"/>
      <c r="CW37" s="642"/>
      <c r="CX37" s="642"/>
      <c r="CY37" s="643"/>
      <c r="CZ37" s="615">
        <v>0.6</v>
      </c>
      <c r="DA37" s="640"/>
      <c r="DB37" s="640"/>
      <c r="DC37" s="644"/>
      <c r="DD37" s="619">
        <v>373304</v>
      </c>
      <c r="DE37" s="642"/>
      <c r="DF37" s="642"/>
      <c r="DG37" s="642"/>
      <c r="DH37" s="642"/>
      <c r="DI37" s="642"/>
      <c r="DJ37" s="642"/>
      <c r="DK37" s="643"/>
      <c r="DL37" s="619">
        <v>373304</v>
      </c>
      <c r="DM37" s="642"/>
      <c r="DN37" s="642"/>
      <c r="DO37" s="642"/>
      <c r="DP37" s="642"/>
      <c r="DQ37" s="642"/>
      <c r="DR37" s="642"/>
      <c r="DS37" s="642"/>
      <c r="DT37" s="642"/>
      <c r="DU37" s="642"/>
      <c r="DV37" s="643"/>
      <c r="DW37" s="615">
        <v>1.3</v>
      </c>
      <c r="DX37" s="640"/>
      <c r="DY37" s="640"/>
      <c r="DZ37" s="640"/>
      <c r="EA37" s="640"/>
      <c r="EB37" s="640"/>
      <c r="EC37" s="641"/>
    </row>
    <row r="38" spans="2:133" ht="11.25" customHeight="1" x14ac:dyDescent="0.15">
      <c r="B38" s="607" t="s">
        <v>322</v>
      </c>
      <c r="C38" s="608"/>
      <c r="D38" s="608"/>
      <c r="E38" s="608"/>
      <c r="F38" s="608"/>
      <c r="G38" s="608"/>
      <c r="H38" s="608"/>
      <c r="I38" s="608"/>
      <c r="J38" s="608"/>
      <c r="K38" s="608"/>
      <c r="L38" s="608"/>
      <c r="M38" s="608"/>
      <c r="N38" s="608"/>
      <c r="O38" s="608"/>
      <c r="P38" s="608"/>
      <c r="Q38" s="609"/>
      <c r="R38" s="610">
        <v>3205700</v>
      </c>
      <c r="S38" s="611"/>
      <c r="T38" s="611"/>
      <c r="U38" s="611"/>
      <c r="V38" s="611"/>
      <c r="W38" s="611"/>
      <c r="X38" s="611"/>
      <c r="Y38" s="612"/>
      <c r="Z38" s="613">
        <v>5.0999999999999996</v>
      </c>
      <c r="AA38" s="613"/>
      <c r="AB38" s="613"/>
      <c r="AC38" s="613"/>
      <c r="AD38" s="614" t="s">
        <v>122</v>
      </c>
      <c r="AE38" s="614"/>
      <c r="AF38" s="614"/>
      <c r="AG38" s="614"/>
      <c r="AH38" s="614"/>
      <c r="AI38" s="614"/>
      <c r="AJ38" s="614"/>
      <c r="AK38" s="614"/>
      <c r="AL38" s="615" t="s">
        <v>122</v>
      </c>
      <c r="AM38" s="616"/>
      <c r="AN38" s="616"/>
      <c r="AO38" s="617"/>
      <c r="AQ38" s="673" t="s">
        <v>323</v>
      </c>
      <c r="AR38" s="674"/>
      <c r="AS38" s="674"/>
      <c r="AT38" s="674"/>
      <c r="AU38" s="674"/>
      <c r="AV38" s="674"/>
      <c r="AW38" s="674"/>
      <c r="AX38" s="674"/>
      <c r="AY38" s="675"/>
      <c r="AZ38" s="610">
        <v>292373</v>
      </c>
      <c r="BA38" s="611"/>
      <c r="BB38" s="611"/>
      <c r="BC38" s="611"/>
      <c r="BD38" s="642"/>
      <c r="BE38" s="642"/>
      <c r="BF38" s="665"/>
      <c r="BG38" s="607" t="s">
        <v>324</v>
      </c>
      <c r="BH38" s="608"/>
      <c r="BI38" s="608"/>
      <c r="BJ38" s="608"/>
      <c r="BK38" s="608"/>
      <c r="BL38" s="608"/>
      <c r="BM38" s="608"/>
      <c r="BN38" s="608"/>
      <c r="BO38" s="608"/>
      <c r="BP38" s="608"/>
      <c r="BQ38" s="608"/>
      <c r="BR38" s="608"/>
      <c r="BS38" s="608"/>
      <c r="BT38" s="608"/>
      <c r="BU38" s="609"/>
      <c r="BV38" s="610">
        <v>11001</v>
      </c>
      <c r="BW38" s="611"/>
      <c r="BX38" s="611"/>
      <c r="BY38" s="611"/>
      <c r="BZ38" s="611"/>
      <c r="CA38" s="611"/>
      <c r="CB38" s="620"/>
      <c r="CD38" s="607" t="s">
        <v>325</v>
      </c>
      <c r="CE38" s="608"/>
      <c r="CF38" s="608"/>
      <c r="CG38" s="608"/>
      <c r="CH38" s="608"/>
      <c r="CI38" s="608"/>
      <c r="CJ38" s="608"/>
      <c r="CK38" s="608"/>
      <c r="CL38" s="608"/>
      <c r="CM38" s="608"/>
      <c r="CN38" s="608"/>
      <c r="CO38" s="608"/>
      <c r="CP38" s="608"/>
      <c r="CQ38" s="609"/>
      <c r="CR38" s="610">
        <v>4536544</v>
      </c>
      <c r="CS38" s="611"/>
      <c r="CT38" s="611"/>
      <c r="CU38" s="611"/>
      <c r="CV38" s="611"/>
      <c r="CW38" s="611"/>
      <c r="CX38" s="611"/>
      <c r="CY38" s="612"/>
      <c r="CZ38" s="615">
        <v>7.5</v>
      </c>
      <c r="DA38" s="640"/>
      <c r="DB38" s="640"/>
      <c r="DC38" s="644"/>
      <c r="DD38" s="619">
        <v>3703868</v>
      </c>
      <c r="DE38" s="611"/>
      <c r="DF38" s="611"/>
      <c r="DG38" s="611"/>
      <c r="DH38" s="611"/>
      <c r="DI38" s="611"/>
      <c r="DJ38" s="611"/>
      <c r="DK38" s="612"/>
      <c r="DL38" s="619">
        <v>3132024</v>
      </c>
      <c r="DM38" s="611"/>
      <c r="DN38" s="611"/>
      <c r="DO38" s="611"/>
      <c r="DP38" s="611"/>
      <c r="DQ38" s="611"/>
      <c r="DR38" s="611"/>
      <c r="DS38" s="611"/>
      <c r="DT38" s="611"/>
      <c r="DU38" s="611"/>
      <c r="DV38" s="612"/>
      <c r="DW38" s="615">
        <v>10.6</v>
      </c>
      <c r="DX38" s="640"/>
      <c r="DY38" s="640"/>
      <c r="DZ38" s="640"/>
      <c r="EA38" s="640"/>
      <c r="EB38" s="640"/>
      <c r="EC38" s="641"/>
    </row>
    <row r="39" spans="2:133" ht="11.25" customHeight="1" x14ac:dyDescent="0.15">
      <c r="B39" s="607" t="s">
        <v>326</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327</v>
      </c>
      <c r="AR39" s="674"/>
      <c r="AS39" s="674"/>
      <c r="AT39" s="674"/>
      <c r="AU39" s="674"/>
      <c r="AV39" s="674"/>
      <c r="AW39" s="674"/>
      <c r="AX39" s="674"/>
      <c r="AY39" s="675"/>
      <c r="AZ39" s="610">
        <v>255271</v>
      </c>
      <c r="BA39" s="611"/>
      <c r="BB39" s="611"/>
      <c r="BC39" s="611"/>
      <c r="BD39" s="642"/>
      <c r="BE39" s="642"/>
      <c r="BF39" s="665"/>
      <c r="BG39" s="607" t="s">
        <v>328</v>
      </c>
      <c r="BH39" s="608"/>
      <c r="BI39" s="608"/>
      <c r="BJ39" s="608"/>
      <c r="BK39" s="608"/>
      <c r="BL39" s="608"/>
      <c r="BM39" s="608"/>
      <c r="BN39" s="608"/>
      <c r="BO39" s="608"/>
      <c r="BP39" s="608"/>
      <c r="BQ39" s="608"/>
      <c r="BR39" s="608"/>
      <c r="BS39" s="608"/>
      <c r="BT39" s="608"/>
      <c r="BU39" s="609"/>
      <c r="BV39" s="610">
        <v>15869</v>
      </c>
      <c r="BW39" s="611"/>
      <c r="BX39" s="611"/>
      <c r="BY39" s="611"/>
      <c r="BZ39" s="611"/>
      <c r="CA39" s="611"/>
      <c r="CB39" s="620"/>
      <c r="CD39" s="607" t="s">
        <v>329</v>
      </c>
      <c r="CE39" s="608"/>
      <c r="CF39" s="608"/>
      <c r="CG39" s="608"/>
      <c r="CH39" s="608"/>
      <c r="CI39" s="608"/>
      <c r="CJ39" s="608"/>
      <c r="CK39" s="608"/>
      <c r="CL39" s="608"/>
      <c r="CM39" s="608"/>
      <c r="CN39" s="608"/>
      <c r="CO39" s="608"/>
      <c r="CP39" s="608"/>
      <c r="CQ39" s="609"/>
      <c r="CR39" s="610">
        <v>2833015</v>
      </c>
      <c r="CS39" s="642"/>
      <c r="CT39" s="642"/>
      <c r="CU39" s="642"/>
      <c r="CV39" s="642"/>
      <c r="CW39" s="642"/>
      <c r="CX39" s="642"/>
      <c r="CY39" s="643"/>
      <c r="CZ39" s="615">
        <v>4.7</v>
      </c>
      <c r="DA39" s="640"/>
      <c r="DB39" s="640"/>
      <c r="DC39" s="644"/>
      <c r="DD39" s="619">
        <v>1065749</v>
      </c>
      <c r="DE39" s="642"/>
      <c r="DF39" s="642"/>
      <c r="DG39" s="642"/>
      <c r="DH39" s="642"/>
      <c r="DI39" s="642"/>
      <c r="DJ39" s="642"/>
      <c r="DK39" s="643"/>
      <c r="DL39" s="619" t="s">
        <v>122</v>
      </c>
      <c r="DM39" s="642"/>
      <c r="DN39" s="642"/>
      <c r="DO39" s="642"/>
      <c r="DP39" s="642"/>
      <c r="DQ39" s="642"/>
      <c r="DR39" s="642"/>
      <c r="DS39" s="642"/>
      <c r="DT39" s="642"/>
      <c r="DU39" s="642"/>
      <c r="DV39" s="643"/>
      <c r="DW39" s="615" t="s">
        <v>122</v>
      </c>
      <c r="DX39" s="640"/>
      <c r="DY39" s="640"/>
      <c r="DZ39" s="640"/>
      <c r="EA39" s="640"/>
      <c r="EB39" s="640"/>
      <c r="EC39" s="641"/>
    </row>
    <row r="40" spans="2:133" ht="11.25" customHeight="1" x14ac:dyDescent="0.15">
      <c r="B40" s="607" t="s">
        <v>330</v>
      </c>
      <c r="C40" s="608"/>
      <c r="D40" s="608"/>
      <c r="E40" s="608"/>
      <c r="F40" s="608"/>
      <c r="G40" s="608"/>
      <c r="H40" s="608"/>
      <c r="I40" s="608"/>
      <c r="J40" s="608"/>
      <c r="K40" s="608"/>
      <c r="L40" s="608"/>
      <c r="M40" s="608"/>
      <c r="N40" s="608"/>
      <c r="O40" s="608"/>
      <c r="P40" s="608"/>
      <c r="Q40" s="609"/>
      <c r="R40" s="610">
        <v>90500</v>
      </c>
      <c r="S40" s="611"/>
      <c r="T40" s="611"/>
      <c r="U40" s="611"/>
      <c r="V40" s="611"/>
      <c r="W40" s="611"/>
      <c r="X40" s="611"/>
      <c r="Y40" s="612"/>
      <c r="Z40" s="613">
        <v>0.1</v>
      </c>
      <c r="AA40" s="613"/>
      <c r="AB40" s="613"/>
      <c r="AC40" s="613"/>
      <c r="AD40" s="614" t="s">
        <v>122</v>
      </c>
      <c r="AE40" s="614"/>
      <c r="AF40" s="614"/>
      <c r="AG40" s="614"/>
      <c r="AH40" s="614"/>
      <c r="AI40" s="614"/>
      <c r="AJ40" s="614"/>
      <c r="AK40" s="614"/>
      <c r="AL40" s="615" t="s">
        <v>122</v>
      </c>
      <c r="AM40" s="616"/>
      <c r="AN40" s="616"/>
      <c r="AO40" s="617"/>
      <c r="AQ40" s="673" t="s">
        <v>331</v>
      </c>
      <c r="AR40" s="674"/>
      <c r="AS40" s="674"/>
      <c r="AT40" s="674"/>
      <c r="AU40" s="674"/>
      <c r="AV40" s="674"/>
      <c r="AW40" s="674"/>
      <c r="AX40" s="674"/>
      <c r="AY40" s="675"/>
      <c r="AZ40" s="610">
        <v>38849</v>
      </c>
      <c r="BA40" s="611"/>
      <c r="BB40" s="611"/>
      <c r="BC40" s="611"/>
      <c r="BD40" s="642"/>
      <c r="BE40" s="642"/>
      <c r="BF40" s="665"/>
      <c r="BG40" s="658" t="s">
        <v>332</v>
      </c>
      <c r="BH40" s="659"/>
      <c r="BI40" s="659"/>
      <c r="BJ40" s="659"/>
      <c r="BK40" s="659"/>
      <c r="BL40" s="202"/>
      <c r="BM40" s="608" t="s">
        <v>333</v>
      </c>
      <c r="BN40" s="608"/>
      <c r="BO40" s="608"/>
      <c r="BP40" s="608"/>
      <c r="BQ40" s="608"/>
      <c r="BR40" s="608"/>
      <c r="BS40" s="608"/>
      <c r="BT40" s="608"/>
      <c r="BU40" s="609"/>
      <c r="BV40" s="610">
        <v>76</v>
      </c>
      <c r="BW40" s="611"/>
      <c r="BX40" s="611"/>
      <c r="BY40" s="611"/>
      <c r="BZ40" s="611"/>
      <c r="CA40" s="611"/>
      <c r="CB40" s="620"/>
      <c r="CD40" s="607" t="s">
        <v>334</v>
      </c>
      <c r="CE40" s="608"/>
      <c r="CF40" s="608"/>
      <c r="CG40" s="608"/>
      <c r="CH40" s="608"/>
      <c r="CI40" s="608"/>
      <c r="CJ40" s="608"/>
      <c r="CK40" s="608"/>
      <c r="CL40" s="608"/>
      <c r="CM40" s="608"/>
      <c r="CN40" s="608"/>
      <c r="CO40" s="608"/>
      <c r="CP40" s="608"/>
      <c r="CQ40" s="609"/>
      <c r="CR40" s="610">
        <v>815961</v>
      </c>
      <c r="CS40" s="611"/>
      <c r="CT40" s="611"/>
      <c r="CU40" s="611"/>
      <c r="CV40" s="611"/>
      <c r="CW40" s="611"/>
      <c r="CX40" s="611"/>
      <c r="CY40" s="612"/>
      <c r="CZ40" s="615">
        <v>1.3</v>
      </c>
      <c r="DA40" s="640"/>
      <c r="DB40" s="640"/>
      <c r="DC40" s="644"/>
      <c r="DD40" s="619">
        <v>414910</v>
      </c>
      <c r="DE40" s="611"/>
      <c r="DF40" s="611"/>
      <c r="DG40" s="611"/>
      <c r="DH40" s="611"/>
      <c r="DI40" s="611"/>
      <c r="DJ40" s="611"/>
      <c r="DK40" s="612"/>
      <c r="DL40" s="619" t="s">
        <v>122</v>
      </c>
      <c r="DM40" s="611"/>
      <c r="DN40" s="611"/>
      <c r="DO40" s="611"/>
      <c r="DP40" s="611"/>
      <c r="DQ40" s="611"/>
      <c r="DR40" s="611"/>
      <c r="DS40" s="611"/>
      <c r="DT40" s="611"/>
      <c r="DU40" s="611"/>
      <c r="DV40" s="612"/>
      <c r="DW40" s="615" t="s">
        <v>122</v>
      </c>
      <c r="DX40" s="640"/>
      <c r="DY40" s="640"/>
      <c r="DZ40" s="640"/>
      <c r="EA40" s="640"/>
      <c r="EB40" s="640"/>
      <c r="EC40" s="641"/>
    </row>
    <row r="41" spans="2:133" ht="11.25" customHeight="1" x14ac:dyDescent="0.15">
      <c r="B41" s="631" t="s">
        <v>335</v>
      </c>
      <c r="C41" s="632"/>
      <c r="D41" s="632"/>
      <c r="E41" s="632"/>
      <c r="F41" s="632"/>
      <c r="G41" s="632"/>
      <c r="H41" s="632"/>
      <c r="I41" s="632"/>
      <c r="J41" s="632"/>
      <c r="K41" s="632"/>
      <c r="L41" s="632"/>
      <c r="M41" s="632"/>
      <c r="N41" s="632"/>
      <c r="O41" s="632"/>
      <c r="P41" s="632"/>
      <c r="Q41" s="633"/>
      <c r="R41" s="682">
        <v>63013238</v>
      </c>
      <c r="S41" s="683"/>
      <c r="T41" s="683"/>
      <c r="U41" s="683"/>
      <c r="V41" s="683"/>
      <c r="W41" s="683"/>
      <c r="X41" s="683"/>
      <c r="Y41" s="687"/>
      <c r="Z41" s="688">
        <v>100</v>
      </c>
      <c r="AA41" s="688"/>
      <c r="AB41" s="688"/>
      <c r="AC41" s="688"/>
      <c r="AD41" s="689">
        <v>29510402</v>
      </c>
      <c r="AE41" s="689"/>
      <c r="AF41" s="689"/>
      <c r="AG41" s="689"/>
      <c r="AH41" s="689"/>
      <c r="AI41" s="689"/>
      <c r="AJ41" s="689"/>
      <c r="AK41" s="689"/>
      <c r="AL41" s="690">
        <v>100</v>
      </c>
      <c r="AM41" s="670"/>
      <c r="AN41" s="670"/>
      <c r="AO41" s="691"/>
      <c r="AQ41" s="673" t="s">
        <v>336</v>
      </c>
      <c r="AR41" s="674"/>
      <c r="AS41" s="674"/>
      <c r="AT41" s="674"/>
      <c r="AU41" s="674"/>
      <c r="AV41" s="674"/>
      <c r="AW41" s="674"/>
      <c r="AX41" s="674"/>
      <c r="AY41" s="675"/>
      <c r="AZ41" s="610">
        <v>1098597</v>
      </c>
      <c r="BA41" s="611"/>
      <c r="BB41" s="611"/>
      <c r="BC41" s="611"/>
      <c r="BD41" s="642"/>
      <c r="BE41" s="642"/>
      <c r="BF41" s="665"/>
      <c r="BG41" s="658"/>
      <c r="BH41" s="659"/>
      <c r="BI41" s="659"/>
      <c r="BJ41" s="659"/>
      <c r="BK41" s="659"/>
      <c r="BL41" s="202"/>
      <c r="BM41" s="608" t="s">
        <v>337</v>
      </c>
      <c r="BN41" s="608"/>
      <c r="BO41" s="608"/>
      <c r="BP41" s="608"/>
      <c r="BQ41" s="608"/>
      <c r="BR41" s="608"/>
      <c r="BS41" s="608"/>
      <c r="BT41" s="608"/>
      <c r="BU41" s="609"/>
      <c r="BV41" s="610" t="s">
        <v>122</v>
      </c>
      <c r="BW41" s="611"/>
      <c r="BX41" s="611"/>
      <c r="BY41" s="611"/>
      <c r="BZ41" s="611"/>
      <c r="CA41" s="611"/>
      <c r="CB41" s="620"/>
      <c r="CD41" s="607" t="s">
        <v>338</v>
      </c>
      <c r="CE41" s="608"/>
      <c r="CF41" s="608"/>
      <c r="CG41" s="608"/>
      <c r="CH41" s="608"/>
      <c r="CI41" s="608"/>
      <c r="CJ41" s="608"/>
      <c r="CK41" s="608"/>
      <c r="CL41" s="608"/>
      <c r="CM41" s="608"/>
      <c r="CN41" s="608"/>
      <c r="CO41" s="608"/>
      <c r="CP41" s="608"/>
      <c r="CQ41" s="609"/>
      <c r="CR41" s="610" t="s">
        <v>122</v>
      </c>
      <c r="CS41" s="642"/>
      <c r="CT41" s="642"/>
      <c r="CU41" s="642"/>
      <c r="CV41" s="642"/>
      <c r="CW41" s="642"/>
      <c r="CX41" s="642"/>
      <c r="CY41" s="643"/>
      <c r="CZ41" s="615" t="s">
        <v>122</v>
      </c>
      <c r="DA41" s="640"/>
      <c r="DB41" s="640"/>
      <c r="DC41" s="644"/>
      <c r="DD41" s="619" t="s">
        <v>122</v>
      </c>
      <c r="DE41" s="642"/>
      <c r="DF41" s="642"/>
      <c r="DG41" s="642"/>
      <c r="DH41" s="642"/>
      <c r="DI41" s="642"/>
      <c r="DJ41" s="642"/>
      <c r="DK41" s="643"/>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15">
      <c r="AQ42" s="679" t="s">
        <v>339</v>
      </c>
      <c r="AR42" s="680"/>
      <c r="AS42" s="680"/>
      <c r="AT42" s="680"/>
      <c r="AU42" s="680"/>
      <c r="AV42" s="680"/>
      <c r="AW42" s="680"/>
      <c r="AX42" s="680"/>
      <c r="AY42" s="681"/>
      <c r="AZ42" s="682">
        <v>3143827</v>
      </c>
      <c r="BA42" s="683"/>
      <c r="BB42" s="683"/>
      <c r="BC42" s="683"/>
      <c r="BD42" s="669"/>
      <c r="BE42" s="669"/>
      <c r="BF42" s="671"/>
      <c r="BG42" s="660"/>
      <c r="BH42" s="661"/>
      <c r="BI42" s="661"/>
      <c r="BJ42" s="661"/>
      <c r="BK42" s="661"/>
      <c r="BL42" s="203"/>
      <c r="BM42" s="632" t="s">
        <v>340</v>
      </c>
      <c r="BN42" s="632"/>
      <c r="BO42" s="632"/>
      <c r="BP42" s="632"/>
      <c r="BQ42" s="632"/>
      <c r="BR42" s="632"/>
      <c r="BS42" s="632"/>
      <c r="BT42" s="632"/>
      <c r="BU42" s="633"/>
      <c r="BV42" s="682">
        <v>387</v>
      </c>
      <c r="BW42" s="683"/>
      <c r="BX42" s="683"/>
      <c r="BY42" s="683"/>
      <c r="BZ42" s="683"/>
      <c r="CA42" s="683"/>
      <c r="CB42" s="692"/>
      <c r="CD42" s="607" t="s">
        <v>341</v>
      </c>
      <c r="CE42" s="608"/>
      <c r="CF42" s="608"/>
      <c r="CG42" s="608"/>
      <c r="CH42" s="608"/>
      <c r="CI42" s="608"/>
      <c r="CJ42" s="608"/>
      <c r="CK42" s="608"/>
      <c r="CL42" s="608"/>
      <c r="CM42" s="608"/>
      <c r="CN42" s="608"/>
      <c r="CO42" s="608"/>
      <c r="CP42" s="608"/>
      <c r="CQ42" s="609"/>
      <c r="CR42" s="610">
        <v>6042958</v>
      </c>
      <c r="CS42" s="642"/>
      <c r="CT42" s="642"/>
      <c r="CU42" s="642"/>
      <c r="CV42" s="642"/>
      <c r="CW42" s="642"/>
      <c r="CX42" s="642"/>
      <c r="CY42" s="643"/>
      <c r="CZ42" s="615">
        <v>10</v>
      </c>
      <c r="DA42" s="640"/>
      <c r="DB42" s="640"/>
      <c r="DC42" s="644"/>
      <c r="DD42" s="619">
        <v>631703</v>
      </c>
      <c r="DE42" s="642"/>
      <c r="DF42" s="642"/>
      <c r="DG42" s="642"/>
      <c r="DH42" s="642"/>
      <c r="DI42" s="642"/>
      <c r="DJ42" s="642"/>
      <c r="DK42" s="643"/>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15">
      <c r="B43" s="196" t="s">
        <v>342</v>
      </c>
      <c r="CD43" s="607" t="s">
        <v>343</v>
      </c>
      <c r="CE43" s="608"/>
      <c r="CF43" s="608"/>
      <c r="CG43" s="608"/>
      <c r="CH43" s="608"/>
      <c r="CI43" s="608"/>
      <c r="CJ43" s="608"/>
      <c r="CK43" s="608"/>
      <c r="CL43" s="608"/>
      <c r="CM43" s="608"/>
      <c r="CN43" s="608"/>
      <c r="CO43" s="608"/>
      <c r="CP43" s="608"/>
      <c r="CQ43" s="609"/>
      <c r="CR43" s="610" t="s">
        <v>122</v>
      </c>
      <c r="CS43" s="642"/>
      <c r="CT43" s="642"/>
      <c r="CU43" s="642"/>
      <c r="CV43" s="642"/>
      <c r="CW43" s="642"/>
      <c r="CX43" s="642"/>
      <c r="CY43" s="643"/>
      <c r="CZ43" s="615" t="s">
        <v>122</v>
      </c>
      <c r="DA43" s="640"/>
      <c r="DB43" s="640"/>
      <c r="DC43" s="644"/>
      <c r="DD43" s="619" t="s">
        <v>122</v>
      </c>
      <c r="DE43" s="642"/>
      <c r="DF43" s="642"/>
      <c r="DG43" s="642"/>
      <c r="DH43" s="642"/>
      <c r="DI43" s="642"/>
      <c r="DJ43" s="642"/>
      <c r="DK43" s="643"/>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15">
      <c r="B44" s="696" t="s">
        <v>344</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6" t="s">
        <v>292</v>
      </c>
      <c r="CE44" s="647"/>
      <c r="CF44" s="607" t="s">
        <v>345</v>
      </c>
      <c r="CG44" s="608"/>
      <c r="CH44" s="608"/>
      <c r="CI44" s="608"/>
      <c r="CJ44" s="608"/>
      <c r="CK44" s="608"/>
      <c r="CL44" s="608"/>
      <c r="CM44" s="608"/>
      <c r="CN44" s="608"/>
      <c r="CO44" s="608"/>
      <c r="CP44" s="608"/>
      <c r="CQ44" s="609"/>
      <c r="CR44" s="610">
        <v>5731543</v>
      </c>
      <c r="CS44" s="611"/>
      <c r="CT44" s="611"/>
      <c r="CU44" s="611"/>
      <c r="CV44" s="611"/>
      <c r="CW44" s="611"/>
      <c r="CX44" s="611"/>
      <c r="CY44" s="612"/>
      <c r="CZ44" s="615">
        <v>9.5</v>
      </c>
      <c r="DA44" s="616"/>
      <c r="DB44" s="616"/>
      <c r="DC44" s="622"/>
      <c r="DD44" s="619">
        <v>515956</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15">
      <c r="B45" s="696" t="s">
        <v>346</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48"/>
      <c r="CE45" s="649"/>
      <c r="CF45" s="607" t="s">
        <v>347</v>
      </c>
      <c r="CG45" s="608"/>
      <c r="CH45" s="608"/>
      <c r="CI45" s="608"/>
      <c r="CJ45" s="608"/>
      <c r="CK45" s="608"/>
      <c r="CL45" s="608"/>
      <c r="CM45" s="608"/>
      <c r="CN45" s="608"/>
      <c r="CO45" s="608"/>
      <c r="CP45" s="608"/>
      <c r="CQ45" s="609"/>
      <c r="CR45" s="610">
        <v>2890633</v>
      </c>
      <c r="CS45" s="642"/>
      <c r="CT45" s="642"/>
      <c r="CU45" s="642"/>
      <c r="CV45" s="642"/>
      <c r="CW45" s="642"/>
      <c r="CX45" s="642"/>
      <c r="CY45" s="643"/>
      <c r="CZ45" s="615">
        <v>4.8</v>
      </c>
      <c r="DA45" s="640"/>
      <c r="DB45" s="640"/>
      <c r="DC45" s="644"/>
      <c r="DD45" s="619">
        <v>152321</v>
      </c>
      <c r="DE45" s="642"/>
      <c r="DF45" s="642"/>
      <c r="DG45" s="642"/>
      <c r="DH45" s="642"/>
      <c r="DI45" s="642"/>
      <c r="DJ45" s="642"/>
      <c r="DK45" s="643"/>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15">
      <c r="B46" s="207"/>
      <c r="CD46" s="648"/>
      <c r="CE46" s="649"/>
      <c r="CF46" s="607" t="s">
        <v>348</v>
      </c>
      <c r="CG46" s="608"/>
      <c r="CH46" s="608"/>
      <c r="CI46" s="608"/>
      <c r="CJ46" s="608"/>
      <c r="CK46" s="608"/>
      <c r="CL46" s="608"/>
      <c r="CM46" s="608"/>
      <c r="CN46" s="608"/>
      <c r="CO46" s="608"/>
      <c r="CP46" s="608"/>
      <c r="CQ46" s="609"/>
      <c r="CR46" s="610">
        <v>2654381</v>
      </c>
      <c r="CS46" s="611"/>
      <c r="CT46" s="611"/>
      <c r="CU46" s="611"/>
      <c r="CV46" s="611"/>
      <c r="CW46" s="611"/>
      <c r="CX46" s="611"/>
      <c r="CY46" s="612"/>
      <c r="CZ46" s="615">
        <v>4.4000000000000004</v>
      </c>
      <c r="DA46" s="616"/>
      <c r="DB46" s="616"/>
      <c r="DC46" s="622"/>
      <c r="DD46" s="619">
        <v>352432</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15">
      <c r="B47" s="207"/>
      <c r="CD47" s="648"/>
      <c r="CE47" s="649"/>
      <c r="CF47" s="607" t="s">
        <v>349</v>
      </c>
      <c r="CG47" s="608"/>
      <c r="CH47" s="608"/>
      <c r="CI47" s="608"/>
      <c r="CJ47" s="608"/>
      <c r="CK47" s="608"/>
      <c r="CL47" s="608"/>
      <c r="CM47" s="608"/>
      <c r="CN47" s="608"/>
      <c r="CO47" s="608"/>
      <c r="CP47" s="608"/>
      <c r="CQ47" s="609"/>
      <c r="CR47" s="610">
        <v>311415</v>
      </c>
      <c r="CS47" s="642"/>
      <c r="CT47" s="642"/>
      <c r="CU47" s="642"/>
      <c r="CV47" s="642"/>
      <c r="CW47" s="642"/>
      <c r="CX47" s="642"/>
      <c r="CY47" s="643"/>
      <c r="CZ47" s="615">
        <v>0.5</v>
      </c>
      <c r="DA47" s="640"/>
      <c r="DB47" s="640"/>
      <c r="DC47" s="644"/>
      <c r="DD47" s="619">
        <v>115747</v>
      </c>
      <c r="DE47" s="642"/>
      <c r="DF47" s="642"/>
      <c r="DG47" s="642"/>
      <c r="DH47" s="642"/>
      <c r="DI47" s="642"/>
      <c r="DJ47" s="642"/>
      <c r="DK47" s="643"/>
      <c r="DL47" s="693"/>
      <c r="DM47" s="694"/>
      <c r="DN47" s="694"/>
      <c r="DO47" s="694"/>
      <c r="DP47" s="694"/>
      <c r="DQ47" s="694"/>
      <c r="DR47" s="694"/>
      <c r="DS47" s="694"/>
      <c r="DT47" s="694"/>
      <c r="DU47" s="694"/>
      <c r="DV47" s="695"/>
      <c r="DW47" s="684"/>
      <c r="DX47" s="685"/>
      <c r="DY47" s="685"/>
      <c r="DZ47" s="685"/>
      <c r="EA47" s="685"/>
      <c r="EB47" s="685"/>
      <c r="EC47" s="686"/>
    </row>
    <row r="48" spans="2:133" x14ac:dyDescent="0.15">
      <c r="B48" s="207"/>
      <c r="CD48" s="650"/>
      <c r="CE48" s="651"/>
      <c r="CF48" s="607" t="s">
        <v>350</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15">
      <c r="B49" s="207"/>
      <c r="CD49" s="631" t="s">
        <v>351</v>
      </c>
      <c r="CE49" s="632"/>
      <c r="CF49" s="632"/>
      <c r="CG49" s="632"/>
      <c r="CH49" s="632"/>
      <c r="CI49" s="632"/>
      <c r="CJ49" s="632"/>
      <c r="CK49" s="632"/>
      <c r="CL49" s="632"/>
      <c r="CM49" s="632"/>
      <c r="CN49" s="632"/>
      <c r="CO49" s="632"/>
      <c r="CP49" s="632"/>
      <c r="CQ49" s="633"/>
      <c r="CR49" s="682">
        <v>60608980</v>
      </c>
      <c r="CS49" s="669"/>
      <c r="CT49" s="669"/>
      <c r="CU49" s="669"/>
      <c r="CV49" s="669"/>
      <c r="CW49" s="669"/>
      <c r="CX49" s="669"/>
      <c r="CY49" s="698"/>
      <c r="CZ49" s="690">
        <v>100</v>
      </c>
      <c r="DA49" s="699"/>
      <c r="DB49" s="699"/>
      <c r="DC49" s="700"/>
      <c r="DD49" s="701">
        <v>33728250</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zONlMP4nXIBOKqxMirvVW8eejhSJ4O428i2lMNY9u5/gr6UHKVB0JzNSiqo12arYfkoH4lG0JdQ+6ACZwxD/Yw==" saltValue="zd+BB5UMJFXL36GXrMFTO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election activeCell="AK11" sqref="AK11:AO11"/>
    </sheetView>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708" t="s">
        <v>352</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353</v>
      </c>
      <c r="DK2" s="710"/>
      <c r="DL2" s="710"/>
      <c r="DM2" s="710"/>
      <c r="DN2" s="710"/>
      <c r="DO2" s="711"/>
      <c r="DP2" s="210"/>
      <c r="DQ2" s="709" t="s">
        <v>354</v>
      </c>
      <c r="DR2" s="710"/>
      <c r="DS2" s="710"/>
      <c r="DT2" s="710"/>
      <c r="DU2" s="710"/>
      <c r="DV2" s="710"/>
      <c r="DW2" s="710"/>
      <c r="DX2" s="710"/>
      <c r="DY2" s="710"/>
      <c r="DZ2" s="711"/>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
      <c r="A4" s="712" t="s">
        <v>355</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356</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7"/>
    </row>
    <row r="5" spans="1:131" s="218" customFormat="1" ht="26.25" customHeight="1" x14ac:dyDescent="0.15">
      <c r="A5" s="714" t="s">
        <v>357</v>
      </c>
      <c r="B5" s="715"/>
      <c r="C5" s="715"/>
      <c r="D5" s="715"/>
      <c r="E5" s="715"/>
      <c r="F5" s="715"/>
      <c r="G5" s="715"/>
      <c r="H5" s="715"/>
      <c r="I5" s="715"/>
      <c r="J5" s="715"/>
      <c r="K5" s="715"/>
      <c r="L5" s="715"/>
      <c r="M5" s="715"/>
      <c r="N5" s="715"/>
      <c r="O5" s="715"/>
      <c r="P5" s="716"/>
      <c r="Q5" s="720" t="s">
        <v>358</v>
      </c>
      <c r="R5" s="721"/>
      <c r="S5" s="721"/>
      <c r="T5" s="721"/>
      <c r="U5" s="722"/>
      <c r="V5" s="720" t="s">
        <v>359</v>
      </c>
      <c r="W5" s="721"/>
      <c r="X5" s="721"/>
      <c r="Y5" s="721"/>
      <c r="Z5" s="722"/>
      <c r="AA5" s="720" t="s">
        <v>360</v>
      </c>
      <c r="AB5" s="721"/>
      <c r="AC5" s="721"/>
      <c r="AD5" s="721"/>
      <c r="AE5" s="721"/>
      <c r="AF5" s="726" t="s">
        <v>361</v>
      </c>
      <c r="AG5" s="721"/>
      <c r="AH5" s="721"/>
      <c r="AI5" s="721"/>
      <c r="AJ5" s="727"/>
      <c r="AK5" s="721" t="s">
        <v>362</v>
      </c>
      <c r="AL5" s="721"/>
      <c r="AM5" s="721"/>
      <c r="AN5" s="721"/>
      <c r="AO5" s="722"/>
      <c r="AP5" s="720" t="s">
        <v>363</v>
      </c>
      <c r="AQ5" s="721"/>
      <c r="AR5" s="721"/>
      <c r="AS5" s="721"/>
      <c r="AT5" s="722"/>
      <c r="AU5" s="720" t="s">
        <v>364</v>
      </c>
      <c r="AV5" s="721"/>
      <c r="AW5" s="721"/>
      <c r="AX5" s="721"/>
      <c r="AY5" s="727"/>
      <c r="AZ5" s="214"/>
      <c r="BA5" s="214"/>
      <c r="BB5" s="214"/>
      <c r="BC5" s="214"/>
      <c r="BD5" s="214"/>
      <c r="BE5" s="215"/>
      <c r="BF5" s="215"/>
      <c r="BG5" s="215"/>
      <c r="BH5" s="215"/>
      <c r="BI5" s="215"/>
      <c r="BJ5" s="215"/>
      <c r="BK5" s="215"/>
      <c r="BL5" s="215"/>
      <c r="BM5" s="215"/>
      <c r="BN5" s="215"/>
      <c r="BO5" s="215"/>
      <c r="BP5" s="215"/>
      <c r="BQ5" s="714" t="s">
        <v>365</v>
      </c>
      <c r="BR5" s="715"/>
      <c r="BS5" s="715"/>
      <c r="BT5" s="715"/>
      <c r="BU5" s="715"/>
      <c r="BV5" s="715"/>
      <c r="BW5" s="715"/>
      <c r="BX5" s="715"/>
      <c r="BY5" s="715"/>
      <c r="BZ5" s="715"/>
      <c r="CA5" s="715"/>
      <c r="CB5" s="715"/>
      <c r="CC5" s="715"/>
      <c r="CD5" s="715"/>
      <c r="CE5" s="715"/>
      <c r="CF5" s="715"/>
      <c r="CG5" s="716"/>
      <c r="CH5" s="720" t="s">
        <v>366</v>
      </c>
      <c r="CI5" s="721"/>
      <c r="CJ5" s="721"/>
      <c r="CK5" s="721"/>
      <c r="CL5" s="722"/>
      <c r="CM5" s="720" t="s">
        <v>367</v>
      </c>
      <c r="CN5" s="721"/>
      <c r="CO5" s="721"/>
      <c r="CP5" s="721"/>
      <c r="CQ5" s="722"/>
      <c r="CR5" s="720" t="s">
        <v>368</v>
      </c>
      <c r="CS5" s="721"/>
      <c r="CT5" s="721"/>
      <c r="CU5" s="721"/>
      <c r="CV5" s="722"/>
      <c r="CW5" s="720" t="s">
        <v>369</v>
      </c>
      <c r="CX5" s="721"/>
      <c r="CY5" s="721"/>
      <c r="CZ5" s="721"/>
      <c r="DA5" s="722"/>
      <c r="DB5" s="720" t="s">
        <v>370</v>
      </c>
      <c r="DC5" s="721"/>
      <c r="DD5" s="721"/>
      <c r="DE5" s="721"/>
      <c r="DF5" s="722"/>
      <c r="DG5" s="750" t="s">
        <v>371</v>
      </c>
      <c r="DH5" s="751"/>
      <c r="DI5" s="751"/>
      <c r="DJ5" s="751"/>
      <c r="DK5" s="752"/>
      <c r="DL5" s="750" t="s">
        <v>372</v>
      </c>
      <c r="DM5" s="751"/>
      <c r="DN5" s="751"/>
      <c r="DO5" s="751"/>
      <c r="DP5" s="752"/>
      <c r="DQ5" s="720" t="s">
        <v>373</v>
      </c>
      <c r="DR5" s="721"/>
      <c r="DS5" s="721"/>
      <c r="DT5" s="721"/>
      <c r="DU5" s="722"/>
      <c r="DV5" s="720" t="s">
        <v>364</v>
      </c>
      <c r="DW5" s="721"/>
      <c r="DX5" s="721"/>
      <c r="DY5" s="721"/>
      <c r="DZ5" s="727"/>
      <c r="EA5" s="217"/>
    </row>
    <row r="6" spans="1:131" s="218" customFormat="1" ht="26.25" customHeight="1" thickBot="1" x14ac:dyDescent="0.2">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7"/>
    </row>
    <row r="7" spans="1:131" s="218" customFormat="1" ht="26.25" customHeight="1" thickTop="1" x14ac:dyDescent="0.15">
      <c r="A7" s="219">
        <v>1</v>
      </c>
      <c r="B7" s="736" t="s">
        <v>374</v>
      </c>
      <c r="C7" s="737"/>
      <c r="D7" s="737"/>
      <c r="E7" s="737"/>
      <c r="F7" s="737"/>
      <c r="G7" s="737"/>
      <c r="H7" s="737"/>
      <c r="I7" s="737"/>
      <c r="J7" s="737"/>
      <c r="K7" s="737"/>
      <c r="L7" s="737"/>
      <c r="M7" s="737"/>
      <c r="N7" s="737"/>
      <c r="O7" s="737"/>
      <c r="P7" s="738"/>
      <c r="Q7" s="739">
        <v>63013</v>
      </c>
      <c r="R7" s="740"/>
      <c r="S7" s="740"/>
      <c r="T7" s="740"/>
      <c r="U7" s="740"/>
      <c r="V7" s="740">
        <v>60609</v>
      </c>
      <c r="W7" s="740"/>
      <c r="X7" s="740"/>
      <c r="Y7" s="740"/>
      <c r="Z7" s="740"/>
      <c r="AA7" s="740">
        <v>2404</v>
      </c>
      <c r="AB7" s="740"/>
      <c r="AC7" s="740"/>
      <c r="AD7" s="740"/>
      <c r="AE7" s="741"/>
      <c r="AF7" s="742">
        <v>1814</v>
      </c>
      <c r="AG7" s="743"/>
      <c r="AH7" s="743"/>
      <c r="AI7" s="743"/>
      <c r="AJ7" s="744"/>
      <c r="AK7" s="745">
        <v>3308</v>
      </c>
      <c r="AL7" s="746"/>
      <c r="AM7" s="746"/>
      <c r="AN7" s="746"/>
      <c r="AO7" s="746"/>
      <c r="AP7" s="746">
        <v>49074</v>
      </c>
      <c r="AQ7" s="746"/>
      <c r="AR7" s="746"/>
      <c r="AS7" s="746"/>
      <c r="AT7" s="746"/>
      <c r="AU7" s="747"/>
      <c r="AV7" s="747"/>
      <c r="AW7" s="747"/>
      <c r="AX7" s="747"/>
      <c r="AY7" s="748"/>
      <c r="AZ7" s="214"/>
      <c r="BA7" s="214"/>
      <c r="BB7" s="214"/>
      <c r="BC7" s="214"/>
      <c r="BD7" s="214"/>
      <c r="BE7" s="215"/>
      <c r="BF7" s="215"/>
      <c r="BG7" s="215"/>
      <c r="BH7" s="215"/>
      <c r="BI7" s="215"/>
      <c r="BJ7" s="215"/>
      <c r="BK7" s="215"/>
      <c r="BL7" s="215"/>
      <c r="BM7" s="215"/>
      <c r="BN7" s="215"/>
      <c r="BO7" s="215"/>
      <c r="BP7" s="215"/>
      <c r="BQ7" s="219">
        <v>1</v>
      </c>
      <c r="BR7" s="220"/>
      <c r="BS7" s="733" t="s">
        <v>556</v>
      </c>
      <c r="BT7" s="734"/>
      <c r="BU7" s="734"/>
      <c r="BV7" s="734"/>
      <c r="BW7" s="734"/>
      <c r="BX7" s="734"/>
      <c r="BY7" s="734"/>
      <c r="BZ7" s="734"/>
      <c r="CA7" s="734"/>
      <c r="CB7" s="734"/>
      <c r="CC7" s="734"/>
      <c r="CD7" s="734"/>
      <c r="CE7" s="734"/>
      <c r="CF7" s="734"/>
      <c r="CG7" s="749"/>
      <c r="CH7" s="730">
        <v>15</v>
      </c>
      <c r="CI7" s="731"/>
      <c r="CJ7" s="731"/>
      <c r="CK7" s="731"/>
      <c r="CL7" s="732"/>
      <c r="CM7" s="730">
        <v>117</v>
      </c>
      <c r="CN7" s="731"/>
      <c r="CO7" s="731"/>
      <c r="CP7" s="731"/>
      <c r="CQ7" s="732"/>
      <c r="CR7" s="730">
        <v>317</v>
      </c>
      <c r="CS7" s="731"/>
      <c r="CT7" s="731"/>
      <c r="CU7" s="731"/>
      <c r="CV7" s="732"/>
      <c r="CW7" s="730">
        <v>0</v>
      </c>
      <c r="CX7" s="731"/>
      <c r="CY7" s="731"/>
      <c r="CZ7" s="731"/>
      <c r="DA7" s="732"/>
      <c r="DB7" s="730"/>
      <c r="DC7" s="731"/>
      <c r="DD7" s="731"/>
      <c r="DE7" s="731"/>
      <c r="DF7" s="732"/>
      <c r="DG7" s="730"/>
      <c r="DH7" s="731"/>
      <c r="DI7" s="731"/>
      <c r="DJ7" s="731"/>
      <c r="DK7" s="732"/>
      <c r="DL7" s="730"/>
      <c r="DM7" s="731"/>
      <c r="DN7" s="731"/>
      <c r="DO7" s="731"/>
      <c r="DP7" s="732"/>
      <c r="DQ7" s="730"/>
      <c r="DR7" s="731"/>
      <c r="DS7" s="731"/>
      <c r="DT7" s="731"/>
      <c r="DU7" s="732"/>
      <c r="DV7" s="733"/>
      <c r="DW7" s="734"/>
      <c r="DX7" s="734"/>
      <c r="DY7" s="734"/>
      <c r="DZ7" s="735"/>
      <c r="EA7" s="217"/>
    </row>
    <row r="8" spans="1:131" s="218" customFormat="1" ht="26.25" customHeight="1" x14ac:dyDescent="0.15">
      <c r="A8" s="221">
        <v>2</v>
      </c>
      <c r="B8" s="767"/>
      <c r="C8" s="768"/>
      <c r="D8" s="768"/>
      <c r="E8" s="768"/>
      <c r="F8" s="768"/>
      <c r="G8" s="768"/>
      <c r="H8" s="768"/>
      <c r="I8" s="768"/>
      <c r="J8" s="768"/>
      <c r="K8" s="768"/>
      <c r="L8" s="768"/>
      <c r="M8" s="768"/>
      <c r="N8" s="768"/>
      <c r="O8" s="768"/>
      <c r="P8" s="769"/>
      <c r="Q8" s="770"/>
      <c r="R8" s="771"/>
      <c r="S8" s="771"/>
      <c r="T8" s="771"/>
      <c r="U8" s="771"/>
      <c r="V8" s="771"/>
      <c r="W8" s="771"/>
      <c r="X8" s="771"/>
      <c r="Y8" s="771"/>
      <c r="Z8" s="771"/>
      <c r="AA8" s="771"/>
      <c r="AB8" s="771"/>
      <c r="AC8" s="771"/>
      <c r="AD8" s="771"/>
      <c r="AE8" s="772"/>
      <c r="AF8" s="773"/>
      <c r="AG8" s="774"/>
      <c r="AH8" s="774"/>
      <c r="AI8" s="774"/>
      <c r="AJ8" s="775"/>
      <c r="AK8" s="756"/>
      <c r="AL8" s="757"/>
      <c r="AM8" s="757"/>
      <c r="AN8" s="757"/>
      <c r="AO8" s="757"/>
      <c r="AP8" s="757"/>
      <c r="AQ8" s="757"/>
      <c r="AR8" s="757"/>
      <c r="AS8" s="757"/>
      <c r="AT8" s="757"/>
      <c r="AU8" s="758"/>
      <c r="AV8" s="758"/>
      <c r="AW8" s="758"/>
      <c r="AX8" s="758"/>
      <c r="AY8" s="759"/>
      <c r="AZ8" s="214"/>
      <c r="BA8" s="214"/>
      <c r="BB8" s="214"/>
      <c r="BC8" s="214"/>
      <c r="BD8" s="214"/>
      <c r="BE8" s="215"/>
      <c r="BF8" s="215"/>
      <c r="BG8" s="215"/>
      <c r="BH8" s="215"/>
      <c r="BI8" s="215"/>
      <c r="BJ8" s="215"/>
      <c r="BK8" s="215"/>
      <c r="BL8" s="215"/>
      <c r="BM8" s="215"/>
      <c r="BN8" s="215"/>
      <c r="BO8" s="215"/>
      <c r="BP8" s="215"/>
      <c r="BQ8" s="221">
        <v>2</v>
      </c>
      <c r="BR8" s="222"/>
      <c r="BS8" s="760" t="s">
        <v>557</v>
      </c>
      <c r="BT8" s="761"/>
      <c r="BU8" s="761"/>
      <c r="BV8" s="761"/>
      <c r="BW8" s="761"/>
      <c r="BX8" s="761"/>
      <c r="BY8" s="761"/>
      <c r="BZ8" s="761"/>
      <c r="CA8" s="761"/>
      <c r="CB8" s="761"/>
      <c r="CC8" s="761"/>
      <c r="CD8" s="761"/>
      <c r="CE8" s="761"/>
      <c r="CF8" s="761"/>
      <c r="CG8" s="762"/>
      <c r="CH8" s="763">
        <v>22</v>
      </c>
      <c r="CI8" s="764"/>
      <c r="CJ8" s="764"/>
      <c r="CK8" s="764"/>
      <c r="CL8" s="765"/>
      <c r="CM8" s="763">
        <v>94</v>
      </c>
      <c r="CN8" s="764"/>
      <c r="CO8" s="764"/>
      <c r="CP8" s="764"/>
      <c r="CQ8" s="765"/>
      <c r="CR8" s="763">
        <v>77</v>
      </c>
      <c r="CS8" s="764"/>
      <c r="CT8" s="764"/>
      <c r="CU8" s="764"/>
      <c r="CV8" s="765"/>
      <c r="CW8" s="763">
        <v>51</v>
      </c>
      <c r="CX8" s="764"/>
      <c r="CY8" s="764"/>
      <c r="CZ8" s="764"/>
      <c r="DA8" s="765"/>
      <c r="DB8" s="763"/>
      <c r="DC8" s="764"/>
      <c r="DD8" s="764"/>
      <c r="DE8" s="764"/>
      <c r="DF8" s="765"/>
      <c r="DG8" s="763"/>
      <c r="DH8" s="764"/>
      <c r="DI8" s="764"/>
      <c r="DJ8" s="764"/>
      <c r="DK8" s="765"/>
      <c r="DL8" s="763"/>
      <c r="DM8" s="764"/>
      <c r="DN8" s="764"/>
      <c r="DO8" s="764"/>
      <c r="DP8" s="765"/>
      <c r="DQ8" s="763"/>
      <c r="DR8" s="764"/>
      <c r="DS8" s="764"/>
      <c r="DT8" s="764"/>
      <c r="DU8" s="765"/>
      <c r="DV8" s="760"/>
      <c r="DW8" s="761"/>
      <c r="DX8" s="761"/>
      <c r="DY8" s="761"/>
      <c r="DZ8" s="766"/>
      <c r="EA8" s="217"/>
    </row>
    <row r="9" spans="1:131" s="218" customFormat="1" ht="26.25" customHeight="1" x14ac:dyDescent="0.15">
      <c r="A9" s="221">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14"/>
      <c r="BA9" s="214"/>
      <c r="BB9" s="214"/>
      <c r="BC9" s="214"/>
      <c r="BD9" s="214"/>
      <c r="BE9" s="215"/>
      <c r="BF9" s="215"/>
      <c r="BG9" s="215"/>
      <c r="BH9" s="215"/>
      <c r="BI9" s="215"/>
      <c r="BJ9" s="215"/>
      <c r="BK9" s="215"/>
      <c r="BL9" s="215"/>
      <c r="BM9" s="215"/>
      <c r="BN9" s="215"/>
      <c r="BO9" s="215"/>
      <c r="BP9" s="215"/>
      <c r="BQ9" s="221">
        <v>3</v>
      </c>
      <c r="BR9" s="222"/>
      <c r="BS9" s="760" t="s">
        <v>563</v>
      </c>
      <c r="BT9" s="761"/>
      <c r="BU9" s="761"/>
      <c r="BV9" s="761"/>
      <c r="BW9" s="761"/>
      <c r="BX9" s="761"/>
      <c r="BY9" s="761"/>
      <c r="BZ9" s="761"/>
      <c r="CA9" s="761"/>
      <c r="CB9" s="761"/>
      <c r="CC9" s="761"/>
      <c r="CD9" s="761"/>
      <c r="CE9" s="761"/>
      <c r="CF9" s="761"/>
      <c r="CG9" s="762"/>
      <c r="CH9" s="763">
        <v>3</v>
      </c>
      <c r="CI9" s="764"/>
      <c r="CJ9" s="764"/>
      <c r="CK9" s="764"/>
      <c r="CL9" s="765"/>
      <c r="CM9" s="763">
        <v>93</v>
      </c>
      <c r="CN9" s="764"/>
      <c r="CO9" s="764"/>
      <c r="CP9" s="764"/>
      <c r="CQ9" s="765"/>
      <c r="CR9" s="763">
        <v>40</v>
      </c>
      <c r="CS9" s="764"/>
      <c r="CT9" s="764"/>
      <c r="CU9" s="764"/>
      <c r="CV9" s="765"/>
      <c r="CW9" s="763">
        <v>30</v>
      </c>
      <c r="CX9" s="764"/>
      <c r="CY9" s="764"/>
      <c r="CZ9" s="764"/>
      <c r="DA9" s="765"/>
      <c r="DB9" s="763"/>
      <c r="DC9" s="764"/>
      <c r="DD9" s="764"/>
      <c r="DE9" s="764"/>
      <c r="DF9" s="765"/>
      <c r="DG9" s="763"/>
      <c r="DH9" s="764"/>
      <c r="DI9" s="764"/>
      <c r="DJ9" s="764"/>
      <c r="DK9" s="765"/>
      <c r="DL9" s="763"/>
      <c r="DM9" s="764"/>
      <c r="DN9" s="764"/>
      <c r="DO9" s="764"/>
      <c r="DP9" s="765"/>
      <c r="DQ9" s="763"/>
      <c r="DR9" s="764"/>
      <c r="DS9" s="764"/>
      <c r="DT9" s="764"/>
      <c r="DU9" s="765"/>
      <c r="DV9" s="760"/>
      <c r="DW9" s="761"/>
      <c r="DX9" s="761"/>
      <c r="DY9" s="761"/>
      <c r="DZ9" s="766"/>
      <c r="EA9" s="217"/>
    </row>
    <row r="10" spans="1:131" s="218" customFormat="1" ht="26.25" customHeight="1" x14ac:dyDescent="0.15">
      <c r="A10" s="221">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14"/>
      <c r="BA10" s="214"/>
      <c r="BB10" s="214"/>
      <c r="BC10" s="214"/>
      <c r="BD10" s="214"/>
      <c r="BE10" s="215"/>
      <c r="BF10" s="215"/>
      <c r="BG10" s="215"/>
      <c r="BH10" s="215"/>
      <c r="BI10" s="215"/>
      <c r="BJ10" s="215"/>
      <c r="BK10" s="215"/>
      <c r="BL10" s="215"/>
      <c r="BM10" s="215"/>
      <c r="BN10" s="215"/>
      <c r="BO10" s="215"/>
      <c r="BP10" s="215"/>
      <c r="BQ10" s="221">
        <v>4</v>
      </c>
      <c r="BR10" s="222"/>
      <c r="BS10" s="760" t="s">
        <v>558</v>
      </c>
      <c r="BT10" s="761"/>
      <c r="BU10" s="761"/>
      <c r="BV10" s="761"/>
      <c r="BW10" s="761"/>
      <c r="BX10" s="761"/>
      <c r="BY10" s="761"/>
      <c r="BZ10" s="761"/>
      <c r="CA10" s="761"/>
      <c r="CB10" s="761"/>
      <c r="CC10" s="761"/>
      <c r="CD10" s="761"/>
      <c r="CE10" s="761"/>
      <c r="CF10" s="761"/>
      <c r="CG10" s="762"/>
      <c r="CH10" s="763">
        <v>19</v>
      </c>
      <c r="CI10" s="764"/>
      <c r="CJ10" s="764"/>
      <c r="CK10" s="764"/>
      <c r="CL10" s="765"/>
      <c r="CM10" s="763">
        <v>498</v>
      </c>
      <c r="CN10" s="764"/>
      <c r="CO10" s="764"/>
      <c r="CP10" s="764"/>
      <c r="CQ10" s="765"/>
      <c r="CR10" s="763">
        <v>71</v>
      </c>
      <c r="CS10" s="764"/>
      <c r="CT10" s="764"/>
      <c r="CU10" s="764"/>
      <c r="CV10" s="765"/>
      <c r="CW10" s="763">
        <v>2</v>
      </c>
      <c r="CX10" s="764"/>
      <c r="CY10" s="764"/>
      <c r="CZ10" s="764"/>
      <c r="DA10" s="765"/>
      <c r="DB10" s="763"/>
      <c r="DC10" s="764"/>
      <c r="DD10" s="764"/>
      <c r="DE10" s="764"/>
      <c r="DF10" s="765"/>
      <c r="DG10" s="763"/>
      <c r="DH10" s="764"/>
      <c r="DI10" s="764"/>
      <c r="DJ10" s="764"/>
      <c r="DK10" s="765"/>
      <c r="DL10" s="763"/>
      <c r="DM10" s="764"/>
      <c r="DN10" s="764"/>
      <c r="DO10" s="764"/>
      <c r="DP10" s="765"/>
      <c r="DQ10" s="763"/>
      <c r="DR10" s="764"/>
      <c r="DS10" s="764"/>
      <c r="DT10" s="764"/>
      <c r="DU10" s="765"/>
      <c r="DV10" s="760"/>
      <c r="DW10" s="761"/>
      <c r="DX10" s="761"/>
      <c r="DY10" s="761"/>
      <c r="DZ10" s="766"/>
      <c r="EA10" s="217"/>
    </row>
    <row r="11" spans="1:131" s="218" customFormat="1" ht="26.25" customHeight="1" x14ac:dyDescent="0.15">
      <c r="A11" s="221">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14"/>
      <c r="BA11" s="214"/>
      <c r="BB11" s="214"/>
      <c r="BC11" s="214"/>
      <c r="BD11" s="214"/>
      <c r="BE11" s="215"/>
      <c r="BF11" s="215"/>
      <c r="BG11" s="215"/>
      <c r="BH11" s="215"/>
      <c r="BI11" s="215"/>
      <c r="BJ11" s="215"/>
      <c r="BK11" s="215"/>
      <c r="BL11" s="215"/>
      <c r="BM11" s="215"/>
      <c r="BN11" s="215"/>
      <c r="BO11" s="215"/>
      <c r="BP11" s="215"/>
      <c r="BQ11" s="221">
        <v>5</v>
      </c>
      <c r="BR11" s="222"/>
      <c r="BS11" s="760" t="s">
        <v>559</v>
      </c>
      <c r="BT11" s="761"/>
      <c r="BU11" s="761"/>
      <c r="BV11" s="761"/>
      <c r="BW11" s="761"/>
      <c r="BX11" s="761"/>
      <c r="BY11" s="761"/>
      <c r="BZ11" s="761"/>
      <c r="CA11" s="761"/>
      <c r="CB11" s="761"/>
      <c r="CC11" s="761"/>
      <c r="CD11" s="761"/>
      <c r="CE11" s="761"/>
      <c r="CF11" s="761"/>
      <c r="CG11" s="762"/>
      <c r="CH11" s="763">
        <v>1</v>
      </c>
      <c r="CI11" s="764"/>
      <c r="CJ11" s="764"/>
      <c r="CK11" s="764"/>
      <c r="CL11" s="765"/>
      <c r="CM11" s="763">
        <v>8</v>
      </c>
      <c r="CN11" s="764"/>
      <c r="CO11" s="764"/>
      <c r="CP11" s="764"/>
      <c r="CQ11" s="765"/>
      <c r="CR11" s="763">
        <v>5</v>
      </c>
      <c r="CS11" s="764"/>
      <c r="CT11" s="764"/>
      <c r="CU11" s="764"/>
      <c r="CV11" s="765"/>
      <c r="CW11" s="763" t="s">
        <v>548</v>
      </c>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17"/>
    </row>
    <row r="12" spans="1:131" s="218" customFormat="1" ht="26.25" customHeight="1" x14ac:dyDescent="0.15">
      <c r="A12" s="221">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14"/>
      <c r="BA12" s="214"/>
      <c r="BB12" s="214"/>
      <c r="BC12" s="214"/>
      <c r="BD12" s="214"/>
      <c r="BE12" s="215"/>
      <c r="BF12" s="215"/>
      <c r="BG12" s="215"/>
      <c r="BH12" s="215"/>
      <c r="BI12" s="215"/>
      <c r="BJ12" s="215"/>
      <c r="BK12" s="215"/>
      <c r="BL12" s="215"/>
      <c r="BM12" s="215"/>
      <c r="BN12" s="215"/>
      <c r="BO12" s="215"/>
      <c r="BP12" s="215"/>
      <c r="BQ12" s="221">
        <v>6</v>
      </c>
      <c r="BR12" s="222"/>
      <c r="BS12" s="760" t="s">
        <v>560</v>
      </c>
      <c r="BT12" s="761"/>
      <c r="BU12" s="761"/>
      <c r="BV12" s="761"/>
      <c r="BW12" s="761"/>
      <c r="BX12" s="761"/>
      <c r="BY12" s="761"/>
      <c r="BZ12" s="761"/>
      <c r="CA12" s="761"/>
      <c r="CB12" s="761"/>
      <c r="CC12" s="761"/>
      <c r="CD12" s="761"/>
      <c r="CE12" s="761"/>
      <c r="CF12" s="761"/>
      <c r="CG12" s="762"/>
      <c r="CH12" s="763">
        <v>5</v>
      </c>
      <c r="CI12" s="764"/>
      <c r="CJ12" s="764"/>
      <c r="CK12" s="764"/>
      <c r="CL12" s="765"/>
      <c r="CM12" s="763">
        <v>247</v>
      </c>
      <c r="CN12" s="764"/>
      <c r="CO12" s="764"/>
      <c r="CP12" s="764"/>
      <c r="CQ12" s="765"/>
      <c r="CR12" s="763">
        <v>174</v>
      </c>
      <c r="CS12" s="764"/>
      <c r="CT12" s="764"/>
      <c r="CU12" s="764"/>
      <c r="CV12" s="765"/>
      <c r="CW12" s="763" t="s">
        <v>548</v>
      </c>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17"/>
    </row>
    <row r="13" spans="1:131" s="218" customFormat="1" ht="26.25" customHeight="1" x14ac:dyDescent="0.15">
      <c r="A13" s="221">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14"/>
      <c r="BA13" s="214"/>
      <c r="BB13" s="214"/>
      <c r="BC13" s="214"/>
      <c r="BD13" s="214"/>
      <c r="BE13" s="215"/>
      <c r="BF13" s="215"/>
      <c r="BG13" s="215"/>
      <c r="BH13" s="215"/>
      <c r="BI13" s="215"/>
      <c r="BJ13" s="215"/>
      <c r="BK13" s="215"/>
      <c r="BL13" s="215"/>
      <c r="BM13" s="215"/>
      <c r="BN13" s="215"/>
      <c r="BO13" s="215"/>
      <c r="BP13" s="215"/>
      <c r="BQ13" s="221">
        <v>7</v>
      </c>
      <c r="BR13" s="222"/>
      <c r="BS13" s="760" t="s">
        <v>561</v>
      </c>
      <c r="BT13" s="761"/>
      <c r="BU13" s="761"/>
      <c r="BV13" s="761"/>
      <c r="BW13" s="761"/>
      <c r="BX13" s="761"/>
      <c r="BY13" s="761"/>
      <c r="BZ13" s="761"/>
      <c r="CA13" s="761"/>
      <c r="CB13" s="761"/>
      <c r="CC13" s="761"/>
      <c r="CD13" s="761"/>
      <c r="CE13" s="761"/>
      <c r="CF13" s="761"/>
      <c r="CG13" s="762"/>
      <c r="CH13" s="763">
        <v>11</v>
      </c>
      <c r="CI13" s="764"/>
      <c r="CJ13" s="764"/>
      <c r="CK13" s="764"/>
      <c r="CL13" s="765"/>
      <c r="CM13" s="763">
        <v>62</v>
      </c>
      <c r="CN13" s="764"/>
      <c r="CO13" s="764"/>
      <c r="CP13" s="764"/>
      <c r="CQ13" s="765"/>
      <c r="CR13" s="763">
        <v>10</v>
      </c>
      <c r="CS13" s="764"/>
      <c r="CT13" s="764"/>
      <c r="CU13" s="764"/>
      <c r="CV13" s="765"/>
      <c r="CW13" s="763" t="s">
        <v>548</v>
      </c>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17"/>
    </row>
    <row r="14" spans="1:131" s="218" customFormat="1" ht="26.25" customHeight="1" x14ac:dyDescent="0.15">
      <c r="A14" s="221">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14"/>
      <c r="BA14" s="214"/>
      <c r="BB14" s="214"/>
      <c r="BC14" s="214"/>
      <c r="BD14" s="214"/>
      <c r="BE14" s="215"/>
      <c r="BF14" s="215"/>
      <c r="BG14" s="215"/>
      <c r="BH14" s="215"/>
      <c r="BI14" s="215"/>
      <c r="BJ14" s="215"/>
      <c r="BK14" s="215"/>
      <c r="BL14" s="215"/>
      <c r="BM14" s="215"/>
      <c r="BN14" s="215"/>
      <c r="BO14" s="215"/>
      <c r="BP14" s="215"/>
      <c r="BQ14" s="221">
        <v>8</v>
      </c>
      <c r="BR14" s="222"/>
      <c r="BS14" s="760" t="s">
        <v>562</v>
      </c>
      <c r="BT14" s="761"/>
      <c r="BU14" s="761"/>
      <c r="BV14" s="761"/>
      <c r="BW14" s="761"/>
      <c r="BX14" s="761"/>
      <c r="BY14" s="761"/>
      <c r="BZ14" s="761"/>
      <c r="CA14" s="761"/>
      <c r="CB14" s="761"/>
      <c r="CC14" s="761"/>
      <c r="CD14" s="761"/>
      <c r="CE14" s="761"/>
      <c r="CF14" s="761"/>
      <c r="CG14" s="762"/>
      <c r="CH14" s="763">
        <v>1</v>
      </c>
      <c r="CI14" s="764"/>
      <c r="CJ14" s="764"/>
      <c r="CK14" s="764"/>
      <c r="CL14" s="765"/>
      <c r="CM14" s="763">
        <v>7</v>
      </c>
      <c r="CN14" s="764"/>
      <c r="CO14" s="764"/>
      <c r="CP14" s="764"/>
      <c r="CQ14" s="765"/>
      <c r="CR14" s="763">
        <v>2</v>
      </c>
      <c r="CS14" s="764"/>
      <c r="CT14" s="764"/>
      <c r="CU14" s="764"/>
      <c r="CV14" s="765"/>
      <c r="CW14" s="763">
        <v>23</v>
      </c>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17"/>
    </row>
    <row r="15" spans="1:131" s="218" customFormat="1" ht="26.25" customHeight="1" x14ac:dyDescent="0.15">
      <c r="A15" s="221">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14"/>
      <c r="BA15" s="214"/>
      <c r="BB15" s="214"/>
      <c r="BC15" s="214"/>
      <c r="BD15" s="214"/>
      <c r="BE15" s="215"/>
      <c r="BF15" s="215"/>
      <c r="BG15" s="215"/>
      <c r="BH15" s="215"/>
      <c r="BI15" s="215"/>
      <c r="BJ15" s="215"/>
      <c r="BK15" s="215"/>
      <c r="BL15" s="215"/>
      <c r="BM15" s="215"/>
      <c r="BN15" s="215"/>
      <c r="BO15" s="215"/>
      <c r="BP15" s="215"/>
      <c r="BQ15" s="221">
        <v>9</v>
      </c>
      <c r="BR15" s="222"/>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17"/>
    </row>
    <row r="16" spans="1:131" s="218" customFormat="1" ht="26.25" customHeight="1" x14ac:dyDescent="0.15">
      <c r="A16" s="221">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14"/>
      <c r="BA16" s="214"/>
      <c r="BB16" s="214"/>
      <c r="BC16" s="214"/>
      <c r="BD16" s="214"/>
      <c r="BE16" s="215"/>
      <c r="BF16" s="215"/>
      <c r="BG16" s="215"/>
      <c r="BH16" s="215"/>
      <c r="BI16" s="215"/>
      <c r="BJ16" s="215"/>
      <c r="BK16" s="215"/>
      <c r="BL16" s="215"/>
      <c r="BM16" s="215"/>
      <c r="BN16" s="215"/>
      <c r="BO16" s="215"/>
      <c r="BP16" s="215"/>
      <c r="BQ16" s="221">
        <v>10</v>
      </c>
      <c r="BR16" s="222"/>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17"/>
    </row>
    <row r="17" spans="1:131" s="218" customFormat="1" ht="26.25" customHeight="1" x14ac:dyDescent="0.15">
      <c r="A17" s="221">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14"/>
      <c r="BA17" s="214"/>
      <c r="BB17" s="214"/>
      <c r="BC17" s="214"/>
      <c r="BD17" s="214"/>
      <c r="BE17" s="215"/>
      <c r="BF17" s="215"/>
      <c r="BG17" s="215"/>
      <c r="BH17" s="215"/>
      <c r="BI17" s="215"/>
      <c r="BJ17" s="215"/>
      <c r="BK17" s="215"/>
      <c r="BL17" s="215"/>
      <c r="BM17" s="215"/>
      <c r="BN17" s="215"/>
      <c r="BO17" s="215"/>
      <c r="BP17" s="215"/>
      <c r="BQ17" s="221">
        <v>11</v>
      </c>
      <c r="BR17" s="222"/>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17"/>
    </row>
    <row r="18" spans="1:131" s="218" customFormat="1" ht="26.25" customHeight="1" x14ac:dyDescent="0.15">
      <c r="A18" s="221">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14"/>
      <c r="BA18" s="214"/>
      <c r="BB18" s="214"/>
      <c r="BC18" s="214"/>
      <c r="BD18" s="214"/>
      <c r="BE18" s="215"/>
      <c r="BF18" s="215"/>
      <c r="BG18" s="215"/>
      <c r="BH18" s="215"/>
      <c r="BI18" s="215"/>
      <c r="BJ18" s="215"/>
      <c r="BK18" s="215"/>
      <c r="BL18" s="215"/>
      <c r="BM18" s="215"/>
      <c r="BN18" s="215"/>
      <c r="BO18" s="215"/>
      <c r="BP18" s="215"/>
      <c r="BQ18" s="221">
        <v>12</v>
      </c>
      <c r="BR18" s="222"/>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17"/>
    </row>
    <row r="19" spans="1:131" s="218" customFormat="1" ht="26.25" customHeight="1" x14ac:dyDescent="0.15">
      <c r="A19" s="221">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14"/>
      <c r="BA19" s="214"/>
      <c r="BB19" s="214"/>
      <c r="BC19" s="214"/>
      <c r="BD19" s="214"/>
      <c r="BE19" s="215"/>
      <c r="BF19" s="215"/>
      <c r="BG19" s="215"/>
      <c r="BH19" s="215"/>
      <c r="BI19" s="215"/>
      <c r="BJ19" s="215"/>
      <c r="BK19" s="215"/>
      <c r="BL19" s="215"/>
      <c r="BM19" s="215"/>
      <c r="BN19" s="215"/>
      <c r="BO19" s="215"/>
      <c r="BP19" s="215"/>
      <c r="BQ19" s="221">
        <v>13</v>
      </c>
      <c r="BR19" s="222"/>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17"/>
    </row>
    <row r="20" spans="1:131" s="218" customFormat="1" ht="26.25" customHeight="1" x14ac:dyDescent="0.15">
      <c r="A20" s="221">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14"/>
      <c r="BA20" s="214"/>
      <c r="BB20" s="214"/>
      <c r="BC20" s="214"/>
      <c r="BD20" s="214"/>
      <c r="BE20" s="215"/>
      <c r="BF20" s="215"/>
      <c r="BG20" s="215"/>
      <c r="BH20" s="215"/>
      <c r="BI20" s="215"/>
      <c r="BJ20" s="215"/>
      <c r="BK20" s="215"/>
      <c r="BL20" s="215"/>
      <c r="BM20" s="215"/>
      <c r="BN20" s="215"/>
      <c r="BO20" s="215"/>
      <c r="BP20" s="215"/>
      <c r="BQ20" s="221">
        <v>14</v>
      </c>
      <c r="BR20" s="222"/>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17"/>
    </row>
    <row r="21" spans="1:131" s="218" customFormat="1" ht="26.25" customHeight="1" thickBot="1" x14ac:dyDescent="0.2">
      <c r="A21" s="221">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14"/>
      <c r="BA21" s="214"/>
      <c r="BB21" s="214"/>
      <c r="BC21" s="214"/>
      <c r="BD21" s="214"/>
      <c r="BE21" s="215"/>
      <c r="BF21" s="215"/>
      <c r="BG21" s="215"/>
      <c r="BH21" s="215"/>
      <c r="BI21" s="215"/>
      <c r="BJ21" s="215"/>
      <c r="BK21" s="215"/>
      <c r="BL21" s="215"/>
      <c r="BM21" s="215"/>
      <c r="BN21" s="215"/>
      <c r="BO21" s="215"/>
      <c r="BP21" s="215"/>
      <c r="BQ21" s="221">
        <v>15</v>
      </c>
      <c r="BR21" s="222"/>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17"/>
    </row>
    <row r="22" spans="1:131" s="218" customFormat="1" ht="26.25" customHeight="1" x14ac:dyDescent="0.15">
      <c r="A22" s="221">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375</v>
      </c>
      <c r="BA22" s="793"/>
      <c r="BB22" s="793"/>
      <c r="BC22" s="793"/>
      <c r="BD22" s="794"/>
      <c r="BE22" s="215"/>
      <c r="BF22" s="215"/>
      <c r="BG22" s="215"/>
      <c r="BH22" s="215"/>
      <c r="BI22" s="215"/>
      <c r="BJ22" s="215"/>
      <c r="BK22" s="215"/>
      <c r="BL22" s="215"/>
      <c r="BM22" s="215"/>
      <c r="BN22" s="215"/>
      <c r="BO22" s="215"/>
      <c r="BP22" s="215"/>
      <c r="BQ22" s="221">
        <v>16</v>
      </c>
      <c r="BR22" s="222"/>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17"/>
    </row>
    <row r="23" spans="1:131" s="218" customFormat="1" ht="26.25" customHeight="1" thickBot="1" x14ac:dyDescent="0.2">
      <c r="A23" s="223" t="s">
        <v>376</v>
      </c>
      <c r="B23" s="776" t="s">
        <v>377</v>
      </c>
      <c r="C23" s="777"/>
      <c r="D23" s="777"/>
      <c r="E23" s="777"/>
      <c r="F23" s="777"/>
      <c r="G23" s="777"/>
      <c r="H23" s="777"/>
      <c r="I23" s="777"/>
      <c r="J23" s="777"/>
      <c r="K23" s="777"/>
      <c r="L23" s="777"/>
      <c r="M23" s="777"/>
      <c r="N23" s="777"/>
      <c r="O23" s="777"/>
      <c r="P23" s="778"/>
      <c r="Q23" s="779"/>
      <c r="R23" s="780"/>
      <c r="S23" s="780"/>
      <c r="T23" s="780"/>
      <c r="U23" s="780"/>
      <c r="V23" s="780"/>
      <c r="W23" s="780"/>
      <c r="X23" s="780"/>
      <c r="Y23" s="780"/>
      <c r="Z23" s="780"/>
      <c r="AA23" s="780"/>
      <c r="AB23" s="780"/>
      <c r="AC23" s="780"/>
      <c r="AD23" s="780"/>
      <c r="AE23" s="781"/>
      <c r="AF23" s="782">
        <v>1814</v>
      </c>
      <c r="AG23" s="780"/>
      <c r="AH23" s="780"/>
      <c r="AI23" s="780"/>
      <c r="AJ23" s="783"/>
      <c r="AK23" s="784"/>
      <c r="AL23" s="785"/>
      <c r="AM23" s="785"/>
      <c r="AN23" s="785"/>
      <c r="AO23" s="785"/>
      <c r="AP23" s="780"/>
      <c r="AQ23" s="780"/>
      <c r="AR23" s="780"/>
      <c r="AS23" s="780"/>
      <c r="AT23" s="780"/>
      <c r="AU23" s="796"/>
      <c r="AV23" s="796"/>
      <c r="AW23" s="796"/>
      <c r="AX23" s="796"/>
      <c r="AY23" s="797"/>
      <c r="AZ23" s="798" t="s">
        <v>122</v>
      </c>
      <c r="BA23" s="799"/>
      <c r="BB23" s="799"/>
      <c r="BC23" s="799"/>
      <c r="BD23" s="800"/>
      <c r="BE23" s="215"/>
      <c r="BF23" s="215"/>
      <c r="BG23" s="215"/>
      <c r="BH23" s="215"/>
      <c r="BI23" s="215"/>
      <c r="BJ23" s="215"/>
      <c r="BK23" s="215"/>
      <c r="BL23" s="215"/>
      <c r="BM23" s="215"/>
      <c r="BN23" s="215"/>
      <c r="BO23" s="215"/>
      <c r="BP23" s="215"/>
      <c r="BQ23" s="221">
        <v>17</v>
      </c>
      <c r="BR23" s="222"/>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17"/>
    </row>
    <row r="24" spans="1:131" s="218" customFormat="1" ht="26.25" customHeight="1" x14ac:dyDescent="0.15">
      <c r="A24" s="795" t="s">
        <v>378</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1">
        <v>18</v>
      </c>
      <c r="BR24" s="222"/>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17"/>
    </row>
    <row r="25" spans="1:131" ht="26.25" customHeight="1" thickBot="1" x14ac:dyDescent="0.2">
      <c r="A25" s="712" t="s">
        <v>379</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4"/>
      <c r="BP25" s="224"/>
      <c r="BQ25" s="221">
        <v>19</v>
      </c>
      <c r="BR25" s="222"/>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12"/>
    </row>
    <row r="26" spans="1:131" ht="26.25" customHeight="1" x14ac:dyDescent="0.15">
      <c r="A26" s="714" t="s">
        <v>357</v>
      </c>
      <c r="B26" s="715"/>
      <c r="C26" s="715"/>
      <c r="D26" s="715"/>
      <c r="E26" s="715"/>
      <c r="F26" s="715"/>
      <c r="G26" s="715"/>
      <c r="H26" s="715"/>
      <c r="I26" s="715"/>
      <c r="J26" s="715"/>
      <c r="K26" s="715"/>
      <c r="L26" s="715"/>
      <c r="M26" s="715"/>
      <c r="N26" s="715"/>
      <c r="O26" s="715"/>
      <c r="P26" s="716"/>
      <c r="Q26" s="720" t="s">
        <v>380</v>
      </c>
      <c r="R26" s="721"/>
      <c r="S26" s="721"/>
      <c r="T26" s="721"/>
      <c r="U26" s="722"/>
      <c r="V26" s="720" t="s">
        <v>381</v>
      </c>
      <c r="W26" s="721"/>
      <c r="X26" s="721"/>
      <c r="Y26" s="721"/>
      <c r="Z26" s="722"/>
      <c r="AA26" s="720" t="s">
        <v>382</v>
      </c>
      <c r="AB26" s="721"/>
      <c r="AC26" s="721"/>
      <c r="AD26" s="721"/>
      <c r="AE26" s="721"/>
      <c r="AF26" s="801" t="s">
        <v>383</v>
      </c>
      <c r="AG26" s="802"/>
      <c r="AH26" s="802"/>
      <c r="AI26" s="802"/>
      <c r="AJ26" s="803"/>
      <c r="AK26" s="721" t="s">
        <v>384</v>
      </c>
      <c r="AL26" s="721"/>
      <c r="AM26" s="721"/>
      <c r="AN26" s="721"/>
      <c r="AO26" s="722"/>
      <c r="AP26" s="720" t="s">
        <v>385</v>
      </c>
      <c r="AQ26" s="721"/>
      <c r="AR26" s="721"/>
      <c r="AS26" s="721"/>
      <c r="AT26" s="722"/>
      <c r="AU26" s="720" t="s">
        <v>386</v>
      </c>
      <c r="AV26" s="721"/>
      <c r="AW26" s="721"/>
      <c r="AX26" s="721"/>
      <c r="AY26" s="722"/>
      <c r="AZ26" s="720" t="s">
        <v>387</v>
      </c>
      <c r="BA26" s="721"/>
      <c r="BB26" s="721"/>
      <c r="BC26" s="721"/>
      <c r="BD26" s="722"/>
      <c r="BE26" s="720" t="s">
        <v>364</v>
      </c>
      <c r="BF26" s="721"/>
      <c r="BG26" s="721"/>
      <c r="BH26" s="721"/>
      <c r="BI26" s="727"/>
      <c r="BJ26" s="214"/>
      <c r="BK26" s="214"/>
      <c r="BL26" s="214"/>
      <c r="BM26" s="214"/>
      <c r="BN26" s="214"/>
      <c r="BO26" s="224"/>
      <c r="BP26" s="224"/>
      <c r="BQ26" s="221">
        <v>20</v>
      </c>
      <c r="BR26" s="222"/>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12"/>
    </row>
    <row r="27" spans="1:131" ht="26.25" customHeight="1" thickBot="1" x14ac:dyDescent="0.2">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4"/>
      <c r="BP27" s="224"/>
      <c r="BQ27" s="221">
        <v>21</v>
      </c>
      <c r="BR27" s="222"/>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12"/>
    </row>
    <row r="28" spans="1:131" ht="26.25" customHeight="1" thickTop="1" x14ac:dyDescent="0.15">
      <c r="A28" s="225">
        <v>1</v>
      </c>
      <c r="B28" s="736" t="s">
        <v>388</v>
      </c>
      <c r="C28" s="737"/>
      <c r="D28" s="737"/>
      <c r="E28" s="737"/>
      <c r="F28" s="737"/>
      <c r="G28" s="737"/>
      <c r="H28" s="737"/>
      <c r="I28" s="737"/>
      <c r="J28" s="737"/>
      <c r="K28" s="737"/>
      <c r="L28" s="737"/>
      <c r="M28" s="737"/>
      <c r="N28" s="737"/>
      <c r="O28" s="737"/>
      <c r="P28" s="738"/>
      <c r="Q28" s="809">
        <v>8775</v>
      </c>
      <c r="R28" s="810"/>
      <c r="S28" s="810"/>
      <c r="T28" s="810"/>
      <c r="U28" s="810"/>
      <c r="V28" s="810">
        <v>8774</v>
      </c>
      <c r="W28" s="810"/>
      <c r="X28" s="810"/>
      <c r="Y28" s="810"/>
      <c r="Z28" s="810"/>
      <c r="AA28" s="810">
        <v>1</v>
      </c>
      <c r="AB28" s="810"/>
      <c r="AC28" s="810"/>
      <c r="AD28" s="810"/>
      <c r="AE28" s="811"/>
      <c r="AF28" s="812">
        <v>1</v>
      </c>
      <c r="AG28" s="810"/>
      <c r="AH28" s="810"/>
      <c r="AI28" s="810"/>
      <c r="AJ28" s="813"/>
      <c r="AK28" s="814">
        <v>1252</v>
      </c>
      <c r="AL28" s="815"/>
      <c r="AM28" s="815"/>
      <c r="AN28" s="815"/>
      <c r="AO28" s="815"/>
      <c r="AP28" s="815" t="s">
        <v>548</v>
      </c>
      <c r="AQ28" s="815"/>
      <c r="AR28" s="815"/>
      <c r="AS28" s="815"/>
      <c r="AT28" s="815"/>
      <c r="AU28" s="815" t="s">
        <v>548</v>
      </c>
      <c r="AV28" s="815"/>
      <c r="AW28" s="815"/>
      <c r="AX28" s="815"/>
      <c r="AY28" s="815"/>
      <c r="AZ28" s="816"/>
      <c r="BA28" s="816"/>
      <c r="BB28" s="816"/>
      <c r="BC28" s="816"/>
      <c r="BD28" s="816"/>
      <c r="BE28" s="807"/>
      <c r="BF28" s="807"/>
      <c r="BG28" s="807"/>
      <c r="BH28" s="807"/>
      <c r="BI28" s="808"/>
      <c r="BJ28" s="214"/>
      <c r="BK28" s="214"/>
      <c r="BL28" s="214"/>
      <c r="BM28" s="214"/>
      <c r="BN28" s="214"/>
      <c r="BO28" s="224"/>
      <c r="BP28" s="224"/>
      <c r="BQ28" s="221">
        <v>22</v>
      </c>
      <c r="BR28" s="222"/>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12"/>
    </row>
    <row r="29" spans="1:131" ht="26.25" customHeight="1" x14ac:dyDescent="0.15">
      <c r="A29" s="225">
        <v>2</v>
      </c>
      <c r="B29" s="767" t="s">
        <v>389</v>
      </c>
      <c r="C29" s="768"/>
      <c r="D29" s="768"/>
      <c r="E29" s="768"/>
      <c r="F29" s="768"/>
      <c r="G29" s="768"/>
      <c r="H29" s="768"/>
      <c r="I29" s="768"/>
      <c r="J29" s="768"/>
      <c r="K29" s="768"/>
      <c r="L29" s="768"/>
      <c r="M29" s="768"/>
      <c r="N29" s="768"/>
      <c r="O29" s="768"/>
      <c r="P29" s="769"/>
      <c r="Q29" s="770">
        <v>2457</v>
      </c>
      <c r="R29" s="771"/>
      <c r="S29" s="771"/>
      <c r="T29" s="771"/>
      <c r="U29" s="771"/>
      <c r="V29" s="771">
        <v>2454</v>
      </c>
      <c r="W29" s="771"/>
      <c r="X29" s="771"/>
      <c r="Y29" s="771"/>
      <c r="Z29" s="771"/>
      <c r="AA29" s="771">
        <v>3</v>
      </c>
      <c r="AB29" s="771"/>
      <c r="AC29" s="771"/>
      <c r="AD29" s="771"/>
      <c r="AE29" s="772"/>
      <c r="AF29" s="773">
        <v>3</v>
      </c>
      <c r="AG29" s="774"/>
      <c r="AH29" s="774"/>
      <c r="AI29" s="774"/>
      <c r="AJ29" s="775"/>
      <c r="AK29" s="821">
        <v>1454</v>
      </c>
      <c r="AL29" s="817"/>
      <c r="AM29" s="817"/>
      <c r="AN29" s="817"/>
      <c r="AO29" s="817"/>
      <c r="AP29" s="817" t="s">
        <v>548</v>
      </c>
      <c r="AQ29" s="817"/>
      <c r="AR29" s="817"/>
      <c r="AS29" s="817"/>
      <c r="AT29" s="817"/>
      <c r="AU29" s="817" t="s">
        <v>548</v>
      </c>
      <c r="AV29" s="817"/>
      <c r="AW29" s="817"/>
      <c r="AX29" s="817"/>
      <c r="AY29" s="817"/>
      <c r="AZ29" s="818"/>
      <c r="BA29" s="818"/>
      <c r="BB29" s="818"/>
      <c r="BC29" s="818"/>
      <c r="BD29" s="818"/>
      <c r="BE29" s="819"/>
      <c r="BF29" s="819"/>
      <c r="BG29" s="819"/>
      <c r="BH29" s="819"/>
      <c r="BI29" s="820"/>
      <c r="BJ29" s="214"/>
      <c r="BK29" s="214"/>
      <c r="BL29" s="214"/>
      <c r="BM29" s="214"/>
      <c r="BN29" s="214"/>
      <c r="BO29" s="224"/>
      <c r="BP29" s="224"/>
      <c r="BQ29" s="221">
        <v>23</v>
      </c>
      <c r="BR29" s="222"/>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12"/>
    </row>
    <row r="30" spans="1:131" ht="26.25" customHeight="1" x14ac:dyDescent="0.15">
      <c r="A30" s="225">
        <v>3</v>
      </c>
      <c r="B30" s="767" t="s">
        <v>390</v>
      </c>
      <c r="C30" s="768"/>
      <c r="D30" s="768"/>
      <c r="E30" s="768"/>
      <c r="F30" s="768"/>
      <c r="G30" s="768"/>
      <c r="H30" s="768"/>
      <c r="I30" s="768"/>
      <c r="J30" s="768"/>
      <c r="K30" s="768"/>
      <c r="L30" s="768"/>
      <c r="M30" s="768"/>
      <c r="N30" s="768"/>
      <c r="O30" s="768"/>
      <c r="P30" s="769"/>
      <c r="Q30" s="770">
        <v>11153</v>
      </c>
      <c r="R30" s="771"/>
      <c r="S30" s="771"/>
      <c r="T30" s="771"/>
      <c r="U30" s="771"/>
      <c r="V30" s="771">
        <v>11021</v>
      </c>
      <c r="W30" s="771"/>
      <c r="X30" s="771"/>
      <c r="Y30" s="771"/>
      <c r="Z30" s="771"/>
      <c r="AA30" s="771">
        <v>132</v>
      </c>
      <c r="AB30" s="771"/>
      <c r="AC30" s="771"/>
      <c r="AD30" s="771"/>
      <c r="AE30" s="772"/>
      <c r="AF30" s="773">
        <v>132</v>
      </c>
      <c r="AG30" s="774"/>
      <c r="AH30" s="774"/>
      <c r="AI30" s="774"/>
      <c r="AJ30" s="775"/>
      <c r="AK30" s="821">
        <v>1687</v>
      </c>
      <c r="AL30" s="817"/>
      <c r="AM30" s="817"/>
      <c r="AN30" s="817"/>
      <c r="AO30" s="817"/>
      <c r="AP30" s="817">
        <v>42</v>
      </c>
      <c r="AQ30" s="817"/>
      <c r="AR30" s="817"/>
      <c r="AS30" s="817"/>
      <c r="AT30" s="817"/>
      <c r="AU30" s="817" t="s">
        <v>548</v>
      </c>
      <c r="AV30" s="817"/>
      <c r="AW30" s="817"/>
      <c r="AX30" s="817"/>
      <c r="AY30" s="817"/>
      <c r="AZ30" s="818"/>
      <c r="BA30" s="818"/>
      <c r="BB30" s="818"/>
      <c r="BC30" s="818"/>
      <c r="BD30" s="818"/>
      <c r="BE30" s="819"/>
      <c r="BF30" s="819"/>
      <c r="BG30" s="819"/>
      <c r="BH30" s="819"/>
      <c r="BI30" s="820"/>
      <c r="BJ30" s="214"/>
      <c r="BK30" s="214"/>
      <c r="BL30" s="214"/>
      <c r="BM30" s="214"/>
      <c r="BN30" s="214"/>
      <c r="BO30" s="224"/>
      <c r="BP30" s="224"/>
      <c r="BQ30" s="221">
        <v>24</v>
      </c>
      <c r="BR30" s="222"/>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12"/>
    </row>
    <row r="31" spans="1:131" ht="26.25" customHeight="1" x14ac:dyDescent="0.15">
      <c r="A31" s="225">
        <v>4</v>
      </c>
      <c r="B31" s="767" t="s">
        <v>391</v>
      </c>
      <c r="C31" s="768"/>
      <c r="D31" s="768"/>
      <c r="E31" s="768"/>
      <c r="F31" s="768"/>
      <c r="G31" s="768"/>
      <c r="H31" s="768"/>
      <c r="I31" s="768"/>
      <c r="J31" s="768"/>
      <c r="K31" s="768"/>
      <c r="L31" s="768"/>
      <c r="M31" s="768"/>
      <c r="N31" s="768"/>
      <c r="O31" s="768"/>
      <c r="P31" s="769"/>
      <c r="Q31" s="770">
        <v>3336</v>
      </c>
      <c r="R31" s="771"/>
      <c r="S31" s="771"/>
      <c r="T31" s="771"/>
      <c r="U31" s="771"/>
      <c r="V31" s="771">
        <v>3321</v>
      </c>
      <c r="W31" s="771"/>
      <c r="X31" s="771"/>
      <c r="Y31" s="771"/>
      <c r="Z31" s="771"/>
      <c r="AA31" s="771">
        <v>15</v>
      </c>
      <c r="AB31" s="771"/>
      <c r="AC31" s="771"/>
      <c r="AD31" s="771"/>
      <c r="AE31" s="772"/>
      <c r="AF31" s="773">
        <v>414</v>
      </c>
      <c r="AG31" s="774"/>
      <c r="AH31" s="774"/>
      <c r="AI31" s="774"/>
      <c r="AJ31" s="775"/>
      <c r="AK31" s="821">
        <v>1954</v>
      </c>
      <c r="AL31" s="817"/>
      <c r="AM31" s="817"/>
      <c r="AN31" s="817"/>
      <c r="AO31" s="817"/>
      <c r="AP31" s="817">
        <v>33244</v>
      </c>
      <c r="AQ31" s="817"/>
      <c r="AR31" s="817"/>
      <c r="AS31" s="817"/>
      <c r="AT31" s="817"/>
      <c r="AU31" s="817">
        <v>24054</v>
      </c>
      <c r="AV31" s="817"/>
      <c r="AW31" s="817"/>
      <c r="AX31" s="817"/>
      <c r="AY31" s="817"/>
      <c r="AZ31" s="818"/>
      <c r="BA31" s="818"/>
      <c r="BB31" s="818"/>
      <c r="BC31" s="818"/>
      <c r="BD31" s="818"/>
      <c r="BE31" s="819" t="s">
        <v>392</v>
      </c>
      <c r="BF31" s="819"/>
      <c r="BG31" s="819"/>
      <c r="BH31" s="819"/>
      <c r="BI31" s="820"/>
      <c r="BJ31" s="214"/>
      <c r="BK31" s="214"/>
      <c r="BL31" s="214"/>
      <c r="BM31" s="214"/>
      <c r="BN31" s="214"/>
      <c r="BO31" s="224"/>
      <c r="BP31" s="224"/>
      <c r="BQ31" s="221">
        <v>25</v>
      </c>
      <c r="BR31" s="222"/>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12"/>
    </row>
    <row r="32" spans="1:131" ht="26.25" customHeight="1" x14ac:dyDescent="0.15">
      <c r="A32" s="225">
        <v>5</v>
      </c>
      <c r="B32" s="767" t="s">
        <v>393</v>
      </c>
      <c r="C32" s="768"/>
      <c r="D32" s="768"/>
      <c r="E32" s="768"/>
      <c r="F32" s="768"/>
      <c r="G32" s="768"/>
      <c r="H32" s="768"/>
      <c r="I32" s="768"/>
      <c r="J32" s="768"/>
      <c r="K32" s="768"/>
      <c r="L32" s="768"/>
      <c r="M32" s="768"/>
      <c r="N32" s="768"/>
      <c r="O32" s="768"/>
      <c r="P32" s="769"/>
      <c r="Q32" s="770">
        <v>158</v>
      </c>
      <c r="R32" s="771"/>
      <c r="S32" s="771"/>
      <c r="T32" s="771"/>
      <c r="U32" s="771"/>
      <c r="V32" s="771">
        <v>157</v>
      </c>
      <c r="W32" s="771"/>
      <c r="X32" s="771"/>
      <c r="Y32" s="771"/>
      <c r="Z32" s="771"/>
      <c r="AA32" s="771">
        <v>1</v>
      </c>
      <c r="AB32" s="771"/>
      <c r="AC32" s="771"/>
      <c r="AD32" s="771"/>
      <c r="AE32" s="772"/>
      <c r="AF32" s="773">
        <v>1</v>
      </c>
      <c r="AG32" s="774"/>
      <c r="AH32" s="774"/>
      <c r="AI32" s="774"/>
      <c r="AJ32" s="775"/>
      <c r="AK32" s="821">
        <v>2</v>
      </c>
      <c r="AL32" s="817"/>
      <c r="AM32" s="817"/>
      <c r="AN32" s="817"/>
      <c r="AO32" s="817"/>
      <c r="AP32" s="817">
        <v>119</v>
      </c>
      <c r="AQ32" s="817"/>
      <c r="AR32" s="817"/>
      <c r="AS32" s="817"/>
      <c r="AT32" s="817"/>
      <c r="AU32" s="817">
        <v>59</v>
      </c>
      <c r="AV32" s="817"/>
      <c r="AW32" s="817"/>
      <c r="AX32" s="817"/>
      <c r="AY32" s="817"/>
      <c r="AZ32" s="818"/>
      <c r="BA32" s="818"/>
      <c r="BB32" s="818"/>
      <c r="BC32" s="818"/>
      <c r="BD32" s="818"/>
      <c r="BE32" s="819" t="s">
        <v>394</v>
      </c>
      <c r="BF32" s="819"/>
      <c r="BG32" s="819"/>
      <c r="BH32" s="819"/>
      <c r="BI32" s="820"/>
      <c r="BJ32" s="214"/>
      <c r="BK32" s="214"/>
      <c r="BL32" s="214"/>
      <c r="BM32" s="214"/>
      <c r="BN32" s="214"/>
      <c r="BO32" s="224"/>
      <c r="BP32" s="224"/>
      <c r="BQ32" s="221">
        <v>26</v>
      </c>
      <c r="BR32" s="222"/>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12"/>
    </row>
    <row r="33" spans="1:131" ht="26.25" customHeight="1" x14ac:dyDescent="0.15">
      <c r="A33" s="225">
        <v>6</v>
      </c>
      <c r="B33" s="767" t="s">
        <v>395</v>
      </c>
      <c r="C33" s="768"/>
      <c r="D33" s="768"/>
      <c r="E33" s="768"/>
      <c r="F33" s="768"/>
      <c r="G33" s="768"/>
      <c r="H33" s="768"/>
      <c r="I33" s="768"/>
      <c r="J33" s="768"/>
      <c r="K33" s="768"/>
      <c r="L33" s="768"/>
      <c r="M33" s="768"/>
      <c r="N33" s="768"/>
      <c r="O33" s="768"/>
      <c r="P33" s="769"/>
      <c r="Q33" s="770">
        <v>751</v>
      </c>
      <c r="R33" s="771"/>
      <c r="S33" s="771"/>
      <c r="T33" s="771"/>
      <c r="U33" s="771"/>
      <c r="V33" s="771">
        <v>751</v>
      </c>
      <c r="W33" s="771"/>
      <c r="X33" s="771"/>
      <c r="Y33" s="771"/>
      <c r="Z33" s="771"/>
      <c r="AA33" s="771">
        <v>0</v>
      </c>
      <c r="AB33" s="771"/>
      <c r="AC33" s="771"/>
      <c r="AD33" s="771"/>
      <c r="AE33" s="772"/>
      <c r="AF33" s="773">
        <v>0</v>
      </c>
      <c r="AG33" s="774"/>
      <c r="AH33" s="774"/>
      <c r="AI33" s="774"/>
      <c r="AJ33" s="775"/>
      <c r="AK33" s="821">
        <v>255</v>
      </c>
      <c r="AL33" s="817"/>
      <c r="AM33" s="817"/>
      <c r="AN33" s="817"/>
      <c r="AO33" s="817"/>
      <c r="AP33" s="817">
        <v>112</v>
      </c>
      <c r="AQ33" s="817"/>
      <c r="AR33" s="817"/>
      <c r="AS33" s="817"/>
      <c r="AT33" s="817"/>
      <c r="AU33" s="817" t="s">
        <v>548</v>
      </c>
      <c r="AV33" s="817"/>
      <c r="AW33" s="817"/>
      <c r="AX33" s="817"/>
      <c r="AY33" s="817"/>
      <c r="AZ33" s="818"/>
      <c r="BA33" s="818"/>
      <c r="BB33" s="818"/>
      <c r="BC33" s="818"/>
      <c r="BD33" s="818"/>
      <c r="BE33" s="819" t="s">
        <v>394</v>
      </c>
      <c r="BF33" s="819"/>
      <c r="BG33" s="819"/>
      <c r="BH33" s="819"/>
      <c r="BI33" s="820"/>
      <c r="BJ33" s="214"/>
      <c r="BK33" s="214"/>
      <c r="BL33" s="214"/>
      <c r="BM33" s="214"/>
      <c r="BN33" s="214"/>
      <c r="BO33" s="224"/>
      <c r="BP33" s="224"/>
      <c r="BQ33" s="221">
        <v>27</v>
      </c>
      <c r="BR33" s="222"/>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12"/>
    </row>
    <row r="34" spans="1:131" ht="26.25" customHeight="1" x14ac:dyDescent="0.15">
      <c r="A34" s="225">
        <v>7</v>
      </c>
      <c r="B34" s="767"/>
      <c r="C34" s="768"/>
      <c r="D34" s="768"/>
      <c r="E34" s="768"/>
      <c r="F34" s="768"/>
      <c r="G34" s="768"/>
      <c r="H34" s="768"/>
      <c r="I34" s="768"/>
      <c r="J34" s="768"/>
      <c r="K34" s="768"/>
      <c r="L34" s="768"/>
      <c r="M34" s="768"/>
      <c r="N34" s="768"/>
      <c r="O34" s="768"/>
      <c r="P34" s="769"/>
      <c r="Q34" s="770"/>
      <c r="R34" s="771"/>
      <c r="S34" s="771"/>
      <c r="T34" s="771"/>
      <c r="U34" s="771"/>
      <c r="V34" s="771"/>
      <c r="W34" s="771"/>
      <c r="X34" s="771"/>
      <c r="Y34" s="771"/>
      <c r="Z34" s="771"/>
      <c r="AA34" s="771"/>
      <c r="AB34" s="771"/>
      <c r="AC34" s="771"/>
      <c r="AD34" s="771"/>
      <c r="AE34" s="772"/>
      <c r="AF34" s="773"/>
      <c r="AG34" s="774"/>
      <c r="AH34" s="774"/>
      <c r="AI34" s="774"/>
      <c r="AJ34" s="775"/>
      <c r="AK34" s="821"/>
      <c r="AL34" s="817"/>
      <c r="AM34" s="817"/>
      <c r="AN34" s="817"/>
      <c r="AO34" s="817"/>
      <c r="AP34" s="817"/>
      <c r="AQ34" s="817"/>
      <c r="AR34" s="817"/>
      <c r="AS34" s="817"/>
      <c r="AT34" s="817"/>
      <c r="AU34" s="817"/>
      <c r="AV34" s="817"/>
      <c r="AW34" s="817"/>
      <c r="AX34" s="817"/>
      <c r="AY34" s="817"/>
      <c r="AZ34" s="818"/>
      <c r="BA34" s="818"/>
      <c r="BB34" s="818"/>
      <c r="BC34" s="818"/>
      <c r="BD34" s="818"/>
      <c r="BE34" s="819"/>
      <c r="BF34" s="819"/>
      <c r="BG34" s="819"/>
      <c r="BH34" s="819"/>
      <c r="BI34" s="820"/>
      <c r="BJ34" s="214"/>
      <c r="BK34" s="214"/>
      <c r="BL34" s="214"/>
      <c r="BM34" s="214"/>
      <c r="BN34" s="214"/>
      <c r="BO34" s="224"/>
      <c r="BP34" s="224"/>
      <c r="BQ34" s="221">
        <v>28</v>
      </c>
      <c r="BR34" s="222"/>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12"/>
    </row>
    <row r="35" spans="1:131" ht="26.25" customHeight="1" x14ac:dyDescent="0.15">
      <c r="A35" s="225">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14"/>
      <c r="BK35" s="214"/>
      <c r="BL35" s="214"/>
      <c r="BM35" s="214"/>
      <c r="BN35" s="214"/>
      <c r="BO35" s="224"/>
      <c r="BP35" s="224"/>
      <c r="BQ35" s="221">
        <v>29</v>
      </c>
      <c r="BR35" s="222"/>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12"/>
    </row>
    <row r="36" spans="1:131" ht="26.25" customHeight="1" x14ac:dyDescent="0.15">
      <c r="A36" s="225">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14"/>
      <c r="BK36" s="214"/>
      <c r="BL36" s="214"/>
      <c r="BM36" s="214"/>
      <c r="BN36" s="214"/>
      <c r="BO36" s="224"/>
      <c r="BP36" s="224"/>
      <c r="BQ36" s="221">
        <v>30</v>
      </c>
      <c r="BR36" s="222"/>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12"/>
    </row>
    <row r="37" spans="1:131" ht="26.25" customHeight="1" x14ac:dyDescent="0.15">
      <c r="A37" s="225">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14"/>
      <c r="BK37" s="214"/>
      <c r="BL37" s="214"/>
      <c r="BM37" s="214"/>
      <c r="BN37" s="214"/>
      <c r="BO37" s="224"/>
      <c r="BP37" s="224"/>
      <c r="BQ37" s="221">
        <v>31</v>
      </c>
      <c r="BR37" s="222"/>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12"/>
    </row>
    <row r="38" spans="1:131" ht="26.25" customHeight="1" x14ac:dyDescent="0.15">
      <c r="A38" s="225">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14"/>
      <c r="BK38" s="214"/>
      <c r="BL38" s="214"/>
      <c r="BM38" s="214"/>
      <c r="BN38" s="214"/>
      <c r="BO38" s="224"/>
      <c r="BP38" s="224"/>
      <c r="BQ38" s="221">
        <v>32</v>
      </c>
      <c r="BR38" s="222"/>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12"/>
    </row>
    <row r="39" spans="1:131" ht="26.25" customHeight="1" x14ac:dyDescent="0.15">
      <c r="A39" s="225">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14"/>
      <c r="BK39" s="214"/>
      <c r="BL39" s="214"/>
      <c r="BM39" s="214"/>
      <c r="BN39" s="214"/>
      <c r="BO39" s="224"/>
      <c r="BP39" s="224"/>
      <c r="BQ39" s="221">
        <v>33</v>
      </c>
      <c r="BR39" s="222"/>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12"/>
    </row>
    <row r="40" spans="1:131" ht="26.25" customHeight="1" x14ac:dyDescent="0.15">
      <c r="A40" s="221">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14"/>
      <c r="BK40" s="214"/>
      <c r="BL40" s="214"/>
      <c r="BM40" s="214"/>
      <c r="BN40" s="214"/>
      <c r="BO40" s="224"/>
      <c r="BP40" s="224"/>
      <c r="BQ40" s="221">
        <v>34</v>
      </c>
      <c r="BR40" s="222"/>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12"/>
    </row>
    <row r="41" spans="1:131" ht="26.25" customHeight="1" x14ac:dyDescent="0.15">
      <c r="A41" s="221">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14"/>
      <c r="BK41" s="214"/>
      <c r="BL41" s="214"/>
      <c r="BM41" s="214"/>
      <c r="BN41" s="214"/>
      <c r="BO41" s="224"/>
      <c r="BP41" s="224"/>
      <c r="BQ41" s="221">
        <v>35</v>
      </c>
      <c r="BR41" s="222"/>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12"/>
    </row>
    <row r="42" spans="1:131" ht="26.25" customHeight="1" x14ac:dyDescent="0.15">
      <c r="A42" s="221">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14"/>
      <c r="BK42" s="214"/>
      <c r="BL42" s="214"/>
      <c r="BM42" s="214"/>
      <c r="BN42" s="214"/>
      <c r="BO42" s="224"/>
      <c r="BP42" s="224"/>
      <c r="BQ42" s="221">
        <v>36</v>
      </c>
      <c r="BR42" s="222"/>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12"/>
    </row>
    <row r="43" spans="1:131" ht="26.25" customHeight="1" x14ac:dyDescent="0.15">
      <c r="A43" s="221">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14"/>
      <c r="BK43" s="214"/>
      <c r="BL43" s="214"/>
      <c r="BM43" s="214"/>
      <c r="BN43" s="214"/>
      <c r="BO43" s="224"/>
      <c r="BP43" s="224"/>
      <c r="BQ43" s="221">
        <v>37</v>
      </c>
      <c r="BR43" s="222"/>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12"/>
    </row>
    <row r="44" spans="1:131" ht="26.25" customHeight="1" x14ac:dyDescent="0.15">
      <c r="A44" s="221">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14"/>
      <c r="BK44" s="214"/>
      <c r="BL44" s="214"/>
      <c r="BM44" s="214"/>
      <c r="BN44" s="214"/>
      <c r="BO44" s="224"/>
      <c r="BP44" s="224"/>
      <c r="BQ44" s="221">
        <v>38</v>
      </c>
      <c r="BR44" s="222"/>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12"/>
    </row>
    <row r="45" spans="1:131" ht="26.25" customHeight="1" x14ac:dyDescent="0.15">
      <c r="A45" s="221">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14"/>
      <c r="BK45" s="214"/>
      <c r="BL45" s="214"/>
      <c r="BM45" s="214"/>
      <c r="BN45" s="214"/>
      <c r="BO45" s="224"/>
      <c r="BP45" s="224"/>
      <c r="BQ45" s="221">
        <v>39</v>
      </c>
      <c r="BR45" s="222"/>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12"/>
    </row>
    <row r="46" spans="1:131" ht="26.25" customHeight="1" x14ac:dyDescent="0.15">
      <c r="A46" s="221">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14"/>
      <c r="BK46" s="214"/>
      <c r="BL46" s="214"/>
      <c r="BM46" s="214"/>
      <c r="BN46" s="214"/>
      <c r="BO46" s="224"/>
      <c r="BP46" s="224"/>
      <c r="BQ46" s="221">
        <v>40</v>
      </c>
      <c r="BR46" s="222"/>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12"/>
    </row>
    <row r="47" spans="1:131" ht="26.25" customHeight="1" x14ac:dyDescent="0.15">
      <c r="A47" s="221">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14"/>
      <c r="BK47" s="214"/>
      <c r="BL47" s="214"/>
      <c r="BM47" s="214"/>
      <c r="BN47" s="214"/>
      <c r="BO47" s="224"/>
      <c r="BP47" s="224"/>
      <c r="BQ47" s="221">
        <v>41</v>
      </c>
      <c r="BR47" s="222"/>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12"/>
    </row>
    <row r="48" spans="1:131" ht="26.25" customHeight="1" x14ac:dyDescent="0.15">
      <c r="A48" s="221">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14"/>
      <c r="BK48" s="214"/>
      <c r="BL48" s="214"/>
      <c r="BM48" s="214"/>
      <c r="BN48" s="214"/>
      <c r="BO48" s="224"/>
      <c r="BP48" s="224"/>
      <c r="BQ48" s="221">
        <v>42</v>
      </c>
      <c r="BR48" s="222"/>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12"/>
    </row>
    <row r="49" spans="1:131" ht="26.25" customHeight="1" x14ac:dyDescent="0.15">
      <c r="A49" s="221">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14"/>
      <c r="BK49" s="214"/>
      <c r="BL49" s="214"/>
      <c r="BM49" s="214"/>
      <c r="BN49" s="214"/>
      <c r="BO49" s="224"/>
      <c r="BP49" s="224"/>
      <c r="BQ49" s="221">
        <v>43</v>
      </c>
      <c r="BR49" s="222"/>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12"/>
    </row>
    <row r="50" spans="1:131" ht="26.25" customHeight="1" x14ac:dyDescent="0.15">
      <c r="A50" s="221">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14"/>
      <c r="BK50" s="214"/>
      <c r="BL50" s="214"/>
      <c r="BM50" s="214"/>
      <c r="BN50" s="214"/>
      <c r="BO50" s="224"/>
      <c r="BP50" s="224"/>
      <c r="BQ50" s="221">
        <v>44</v>
      </c>
      <c r="BR50" s="222"/>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12"/>
    </row>
    <row r="51" spans="1:131" ht="26.25" customHeight="1" x14ac:dyDescent="0.15">
      <c r="A51" s="221">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14"/>
      <c r="BK51" s="214"/>
      <c r="BL51" s="214"/>
      <c r="BM51" s="214"/>
      <c r="BN51" s="214"/>
      <c r="BO51" s="224"/>
      <c r="BP51" s="224"/>
      <c r="BQ51" s="221">
        <v>45</v>
      </c>
      <c r="BR51" s="222"/>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12"/>
    </row>
    <row r="52" spans="1:131" ht="26.25" customHeight="1" x14ac:dyDescent="0.15">
      <c r="A52" s="221">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14"/>
      <c r="BK52" s="214"/>
      <c r="BL52" s="214"/>
      <c r="BM52" s="214"/>
      <c r="BN52" s="214"/>
      <c r="BO52" s="224"/>
      <c r="BP52" s="224"/>
      <c r="BQ52" s="221">
        <v>46</v>
      </c>
      <c r="BR52" s="222"/>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12"/>
    </row>
    <row r="53" spans="1:131" ht="26.25" customHeight="1" x14ac:dyDescent="0.15">
      <c r="A53" s="221">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14"/>
      <c r="BK53" s="214"/>
      <c r="BL53" s="214"/>
      <c r="BM53" s="214"/>
      <c r="BN53" s="214"/>
      <c r="BO53" s="224"/>
      <c r="BP53" s="224"/>
      <c r="BQ53" s="221">
        <v>47</v>
      </c>
      <c r="BR53" s="222"/>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12"/>
    </row>
    <row r="54" spans="1:131" ht="26.25" customHeight="1" x14ac:dyDescent="0.15">
      <c r="A54" s="221">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14"/>
      <c r="BK54" s="214"/>
      <c r="BL54" s="214"/>
      <c r="BM54" s="214"/>
      <c r="BN54" s="214"/>
      <c r="BO54" s="224"/>
      <c r="BP54" s="224"/>
      <c r="BQ54" s="221">
        <v>48</v>
      </c>
      <c r="BR54" s="222"/>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12"/>
    </row>
    <row r="55" spans="1:131" ht="26.25" customHeight="1" x14ac:dyDescent="0.15">
      <c r="A55" s="221">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14"/>
      <c r="BK55" s="214"/>
      <c r="BL55" s="214"/>
      <c r="BM55" s="214"/>
      <c r="BN55" s="214"/>
      <c r="BO55" s="224"/>
      <c r="BP55" s="224"/>
      <c r="BQ55" s="221">
        <v>49</v>
      </c>
      <c r="BR55" s="222"/>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12"/>
    </row>
    <row r="56" spans="1:131" ht="26.25" customHeight="1" x14ac:dyDescent="0.15">
      <c r="A56" s="221">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14"/>
      <c r="BK56" s="214"/>
      <c r="BL56" s="214"/>
      <c r="BM56" s="214"/>
      <c r="BN56" s="214"/>
      <c r="BO56" s="224"/>
      <c r="BP56" s="224"/>
      <c r="BQ56" s="221">
        <v>50</v>
      </c>
      <c r="BR56" s="222"/>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12"/>
    </row>
    <row r="57" spans="1:131" ht="26.25" customHeight="1" x14ac:dyDescent="0.15">
      <c r="A57" s="221">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14"/>
      <c r="BK57" s="214"/>
      <c r="BL57" s="214"/>
      <c r="BM57" s="214"/>
      <c r="BN57" s="214"/>
      <c r="BO57" s="224"/>
      <c r="BP57" s="224"/>
      <c r="BQ57" s="221">
        <v>51</v>
      </c>
      <c r="BR57" s="222"/>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12"/>
    </row>
    <row r="58" spans="1:131" ht="26.25" customHeight="1" x14ac:dyDescent="0.15">
      <c r="A58" s="221">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14"/>
      <c r="BK58" s="214"/>
      <c r="BL58" s="214"/>
      <c r="BM58" s="214"/>
      <c r="BN58" s="214"/>
      <c r="BO58" s="224"/>
      <c r="BP58" s="224"/>
      <c r="BQ58" s="221">
        <v>52</v>
      </c>
      <c r="BR58" s="222"/>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12"/>
    </row>
    <row r="59" spans="1:131" ht="26.25" customHeight="1" x14ac:dyDescent="0.15">
      <c r="A59" s="221">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14"/>
      <c r="BK59" s="214"/>
      <c r="BL59" s="214"/>
      <c r="BM59" s="214"/>
      <c r="BN59" s="214"/>
      <c r="BO59" s="224"/>
      <c r="BP59" s="224"/>
      <c r="BQ59" s="221">
        <v>53</v>
      </c>
      <c r="BR59" s="222"/>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12"/>
    </row>
    <row r="60" spans="1:131" ht="26.25" customHeight="1" x14ac:dyDescent="0.15">
      <c r="A60" s="221">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14"/>
      <c r="BK60" s="214"/>
      <c r="BL60" s="214"/>
      <c r="BM60" s="214"/>
      <c r="BN60" s="214"/>
      <c r="BO60" s="224"/>
      <c r="BP60" s="224"/>
      <c r="BQ60" s="221">
        <v>54</v>
      </c>
      <c r="BR60" s="222"/>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12"/>
    </row>
    <row r="61" spans="1:131" ht="26.25" customHeight="1" thickBot="1" x14ac:dyDescent="0.2">
      <c r="A61" s="221">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14"/>
      <c r="BK61" s="214"/>
      <c r="BL61" s="214"/>
      <c r="BM61" s="214"/>
      <c r="BN61" s="214"/>
      <c r="BO61" s="224"/>
      <c r="BP61" s="224"/>
      <c r="BQ61" s="221">
        <v>55</v>
      </c>
      <c r="BR61" s="222"/>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12"/>
    </row>
    <row r="62" spans="1:131" ht="26.25" customHeight="1" x14ac:dyDescent="0.15">
      <c r="A62" s="221">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396</v>
      </c>
      <c r="BK62" s="793"/>
      <c r="BL62" s="793"/>
      <c r="BM62" s="793"/>
      <c r="BN62" s="794"/>
      <c r="BO62" s="224"/>
      <c r="BP62" s="224"/>
      <c r="BQ62" s="221">
        <v>56</v>
      </c>
      <c r="BR62" s="222"/>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12"/>
    </row>
    <row r="63" spans="1:131" ht="26.25" customHeight="1" thickBot="1" x14ac:dyDescent="0.2">
      <c r="A63" s="223" t="s">
        <v>376</v>
      </c>
      <c r="B63" s="776" t="s">
        <v>397</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551</v>
      </c>
      <c r="AG63" s="831"/>
      <c r="AH63" s="831"/>
      <c r="AI63" s="831"/>
      <c r="AJ63" s="832"/>
      <c r="AK63" s="833"/>
      <c r="AL63" s="828"/>
      <c r="AM63" s="828"/>
      <c r="AN63" s="828"/>
      <c r="AO63" s="828"/>
      <c r="AP63" s="831"/>
      <c r="AQ63" s="831"/>
      <c r="AR63" s="831"/>
      <c r="AS63" s="831"/>
      <c r="AT63" s="831"/>
      <c r="AU63" s="831"/>
      <c r="AV63" s="831"/>
      <c r="AW63" s="831"/>
      <c r="AX63" s="831"/>
      <c r="AY63" s="831"/>
      <c r="AZ63" s="835"/>
      <c r="BA63" s="835"/>
      <c r="BB63" s="835"/>
      <c r="BC63" s="835"/>
      <c r="BD63" s="835"/>
      <c r="BE63" s="836"/>
      <c r="BF63" s="836"/>
      <c r="BG63" s="836"/>
      <c r="BH63" s="836"/>
      <c r="BI63" s="837"/>
      <c r="BJ63" s="838" t="s">
        <v>122</v>
      </c>
      <c r="BK63" s="839"/>
      <c r="BL63" s="839"/>
      <c r="BM63" s="839"/>
      <c r="BN63" s="840"/>
      <c r="BO63" s="224"/>
      <c r="BP63" s="224"/>
      <c r="BQ63" s="221">
        <v>57</v>
      </c>
      <c r="BR63" s="222"/>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12"/>
    </row>
    <row r="64" spans="1:131" ht="26.25" customHeight="1" x14ac:dyDescent="0.15">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12"/>
    </row>
    <row r="65" spans="1:131" ht="26.25" customHeight="1" thickBot="1" x14ac:dyDescent="0.2">
      <c r="A65" s="214" t="s">
        <v>398</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12"/>
    </row>
    <row r="66" spans="1:131" ht="26.25" customHeight="1" x14ac:dyDescent="0.15">
      <c r="A66" s="714" t="s">
        <v>399</v>
      </c>
      <c r="B66" s="715"/>
      <c r="C66" s="715"/>
      <c r="D66" s="715"/>
      <c r="E66" s="715"/>
      <c r="F66" s="715"/>
      <c r="G66" s="715"/>
      <c r="H66" s="715"/>
      <c r="I66" s="715"/>
      <c r="J66" s="715"/>
      <c r="K66" s="715"/>
      <c r="L66" s="715"/>
      <c r="M66" s="715"/>
      <c r="N66" s="715"/>
      <c r="O66" s="715"/>
      <c r="P66" s="716"/>
      <c r="Q66" s="720" t="s">
        <v>380</v>
      </c>
      <c r="R66" s="721"/>
      <c r="S66" s="721"/>
      <c r="T66" s="721"/>
      <c r="U66" s="722"/>
      <c r="V66" s="720" t="s">
        <v>381</v>
      </c>
      <c r="W66" s="721"/>
      <c r="X66" s="721"/>
      <c r="Y66" s="721"/>
      <c r="Z66" s="722"/>
      <c r="AA66" s="720" t="s">
        <v>382</v>
      </c>
      <c r="AB66" s="721"/>
      <c r="AC66" s="721"/>
      <c r="AD66" s="721"/>
      <c r="AE66" s="722"/>
      <c r="AF66" s="841" t="s">
        <v>383</v>
      </c>
      <c r="AG66" s="802"/>
      <c r="AH66" s="802"/>
      <c r="AI66" s="802"/>
      <c r="AJ66" s="842"/>
      <c r="AK66" s="720" t="s">
        <v>384</v>
      </c>
      <c r="AL66" s="715"/>
      <c r="AM66" s="715"/>
      <c r="AN66" s="715"/>
      <c r="AO66" s="716"/>
      <c r="AP66" s="720" t="s">
        <v>385</v>
      </c>
      <c r="AQ66" s="721"/>
      <c r="AR66" s="721"/>
      <c r="AS66" s="721"/>
      <c r="AT66" s="722"/>
      <c r="AU66" s="720" t="s">
        <v>400</v>
      </c>
      <c r="AV66" s="721"/>
      <c r="AW66" s="721"/>
      <c r="AX66" s="721"/>
      <c r="AY66" s="722"/>
      <c r="AZ66" s="720" t="s">
        <v>364</v>
      </c>
      <c r="BA66" s="721"/>
      <c r="BB66" s="721"/>
      <c r="BC66" s="721"/>
      <c r="BD66" s="727"/>
      <c r="BE66" s="224"/>
      <c r="BF66" s="224"/>
      <c r="BG66" s="224"/>
      <c r="BH66" s="224"/>
      <c r="BI66" s="224"/>
      <c r="BJ66" s="224"/>
      <c r="BK66" s="224"/>
      <c r="BL66" s="224"/>
      <c r="BM66" s="224"/>
      <c r="BN66" s="224"/>
      <c r="BO66" s="224"/>
      <c r="BP66" s="224"/>
      <c r="BQ66" s="221">
        <v>60</v>
      </c>
      <c r="BR66" s="226"/>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12"/>
    </row>
    <row r="67" spans="1:131" ht="26.25" customHeight="1" thickBot="1" x14ac:dyDescent="0.2">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24"/>
      <c r="BF67" s="224"/>
      <c r="BG67" s="224"/>
      <c r="BH67" s="224"/>
      <c r="BI67" s="224"/>
      <c r="BJ67" s="224"/>
      <c r="BK67" s="224"/>
      <c r="BL67" s="224"/>
      <c r="BM67" s="224"/>
      <c r="BN67" s="224"/>
      <c r="BO67" s="224"/>
      <c r="BP67" s="224"/>
      <c r="BQ67" s="221">
        <v>61</v>
      </c>
      <c r="BR67" s="226"/>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12"/>
    </row>
    <row r="68" spans="1:131" ht="26.25" customHeight="1" thickTop="1" x14ac:dyDescent="0.15">
      <c r="A68" s="219">
        <v>1</v>
      </c>
      <c r="B68" s="856" t="s">
        <v>549</v>
      </c>
      <c r="C68" s="857"/>
      <c r="D68" s="857"/>
      <c r="E68" s="857"/>
      <c r="F68" s="857"/>
      <c r="G68" s="857"/>
      <c r="H68" s="857"/>
      <c r="I68" s="857"/>
      <c r="J68" s="857"/>
      <c r="K68" s="857"/>
      <c r="L68" s="857"/>
      <c r="M68" s="857"/>
      <c r="N68" s="857"/>
      <c r="O68" s="857"/>
      <c r="P68" s="858"/>
      <c r="Q68" s="859">
        <v>6084</v>
      </c>
      <c r="R68" s="853"/>
      <c r="S68" s="853"/>
      <c r="T68" s="853"/>
      <c r="U68" s="853"/>
      <c r="V68" s="853">
        <v>6124</v>
      </c>
      <c r="W68" s="853"/>
      <c r="X68" s="853"/>
      <c r="Y68" s="853"/>
      <c r="Z68" s="853"/>
      <c r="AA68" s="853">
        <v>-40</v>
      </c>
      <c r="AB68" s="853"/>
      <c r="AC68" s="853"/>
      <c r="AD68" s="853"/>
      <c r="AE68" s="853"/>
      <c r="AF68" s="853">
        <v>7763</v>
      </c>
      <c r="AG68" s="853"/>
      <c r="AH68" s="853"/>
      <c r="AI68" s="853"/>
      <c r="AJ68" s="853"/>
      <c r="AK68" s="853" t="s">
        <v>548</v>
      </c>
      <c r="AL68" s="853"/>
      <c r="AM68" s="853"/>
      <c r="AN68" s="853"/>
      <c r="AO68" s="853"/>
      <c r="AP68" s="853">
        <v>20878</v>
      </c>
      <c r="AQ68" s="853"/>
      <c r="AR68" s="853"/>
      <c r="AS68" s="853"/>
      <c r="AT68" s="853"/>
      <c r="AU68" s="853">
        <v>265</v>
      </c>
      <c r="AV68" s="853"/>
      <c r="AW68" s="853"/>
      <c r="AX68" s="853"/>
      <c r="AY68" s="853"/>
      <c r="AZ68" s="854"/>
      <c r="BA68" s="854"/>
      <c r="BB68" s="854"/>
      <c r="BC68" s="854"/>
      <c r="BD68" s="855"/>
      <c r="BE68" s="224"/>
      <c r="BF68" s="224"/>
      <c r="BG68" s="224"/>
      <c r="BH68" s="224"/>
      <c r="BI68" s="224"/>
      <c r="BJ68" s="224"/>
      <c r="BK68" s="224"/>
      <c r="BL68" s="224"/>
      <c r="BM68" s="224"/>
      <c r="BN68" s="224"/>
      <c r="BO68" s="224"/>
      <c r="BP68" s="224"/>
      <c r="BQ68" s="221">
        <v>62</v>
      </c>
      <c r="BR68" s="226"/>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12"/>
    </row>
    <row r="69" spans="1:131" ht="26.25" customHeight="1" x14ac:dyDescent="0.15">
      <c r="A69" s="221">
        <v>2</v>
      </c>
      <c r="B69" s="860" t="s">
        <v>550</v>
      </c>
      <c r="C69" s="861"/>
      <c r="D69" s="861"/>
      <c r="E69" s="861"/>
      <c r="F69" s="861"/>
      <c r="G69" s="861"/>
      <c r="H69" s="861"/>
      <c r="I69" s="861"/>
      <c r="J69" s="861"/>
      <c r="K69" s="861"/>
      <c r="L69" s="861"/>
      <c r="M69" s="861"/>
      <c r="N69" s="861"/>
      <c r="O69" s="861"/>
      <c r="P69" s="862"/>
      <c r="Q69" s="863">
        <v>603</v>
      </c>
      <c r="R69" s="817"/>
      <c r="S69" s="817"/>
      <c r="T69" s="817"/>
      <c r="U69" s="817"/>
      <c r="V69" s="817">
        <v>577</v>
      </c>
      <c r="W69" s="817"/>
      <c r="X69" s="817"/>
      <c r="Y69" s="817"/>
      <c r="Z69" s="817"/>
      <c r="AA69" s="817">
        <v>26</v>
      </c>
      <c r="AB69" s="817"/>
      <c r="AC69" s="817"/>
      <c r="AD69" s="817"/>
      <c r="AE69" s="817"/>
      <c r="AF69" s="817">
        <v>26</v>
      </c>
      <c r="AG69" s="817"/>
      <c r="AH69" s="817"/>
      <c r="AI69" s="817"/>
      <c r="AJ69" s="817"/>
      <c r="AK69" s="817" t="s">
        <v>548</v>
      </c>
      <c r="AL69" s="817"/>
      <c r="AM69" s="817"/>
      <c r="AN69" s="817"/>
      <c r="AO69" s="817"/>
      <c r="AP69" s="817">
        <v>573</v>
      </c>
      <c r="AQ69" s="817"/>
      <c r="AR69" s="817"/>
      <c r="AS69" s="817"/>
      <c r="AT69" s="817"/>
      <c r="AU69" s="817">
        <v>245</v>
      </c>
      <c r="AV69" s="817"/>
      <c r="AW69" s="817"/>
      <c r="AX69" s="817"/>
      <c r="AY69" s="817"/>
      <c r="AZ69" s="819"/>
      <c r="BA69" s="819"/>
      <c r="BB69" s="819"/>
      <c r="BC69" s="819"/>
      <c r="BD69" s="820"/>
      <c r="BE69" s="224"/>
      <c r="BF69" s="224"/>
      <c r="BG69" s="224"/>
      <c r="BH69" s="224"/>
      <c r="BI69" s="224"/>
      <c r="BJ69" s="224"/>
      <c r="BK69" s="224"/>
      <c r="BL69" s="224"/>
      <c r="BM69" s="224"/>
      <c r="BN69" s="224"/>
      <c r="BO69" s="224"/>
      <c r="BP69" s="224"/>
      <c r="BQ69" s="221">
        <v>63</v>
      </c>
      <c r="BR69" s="226"/>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12"/>
    </row>
    <row r="70" spans="1:131" ht="26.25" customHeight="1" x14ac:dyDescent="0.15">
      <c r="A70" s="221">
        <v>3</v>
      </c>
      <c r="B70" s="860" t="s">
        <v>551</v>
      </c>
      <c r="C70" s="861"/>
      <c r="D70" s="861"/>
      <c r="E70" s="861"/>
      <c r="F70" s="861"/>
      <c r="G70" s="861"/>
      <c r="H70" s="861"/>
      <c r="I70" s="861"/>
      <c r="J70" s="861"/>
      <c r="K70" s="861"/>
      <c r="L70" s="861"/>
      <c r="M70" s="861"/>
      <c r="N70" s="861"/>
      <c r="O70" s="861"/>
      <c r="P70" s="862"/>
      <c r="Q70" s="863">
        <v>9448</v>
      </c>
      <c r="R70" s="817"/>
      <c r="S70" s="817"/>
      <c r="T70" s="817"/>
      <c r="U70" s="817"/>
      <c r="V70" s="817">
        <v>7971</v>
      </c>
      <c r="W70" s="817"/>
      <c r="X70" s="817"/>
      <c r="Y70" s="817"/>
      <c r="Z70" s="817"/>
      <c r="AA70" s="817">
        <v>1477</v>
      </c>
      <c r="AB70" s="817"/>
      <c r="AC70" s="817"/>
      <c r="AD70" s="817"/>
      <c r="AE70" s="817"/>
      <c r="AF70" s="817">
        <v>1477</v>
      </c>
      <c r="AG70" s="817"/>
      <c r="AH70" s="817"/>
      <c r="AI70" s="817"/>
      <c r="AJ70" s="817"/>
      <c r="AK70" s="817">
        <v>199</v>
      </c>
      <c r="AL70" s="817"/>
      <c r="AM70" s="817"/>
      <c r="AN70" s="817"/>
      <c r="AO70" s="817"/>
      <c r="AP70" s="817" t="s">
        <v>548</v>
      </c>
      <c r="AQ70" s="817"/>
      <c r="AR70" s="817"/>
      <c r="AS70" s="817"/>
      <c r="AT70" s="817"/>
      <c r="AU70" s="817" t="s">
        <v>548</v>
      </c>
      <c r="AV70" s="817"/>
      <c r="AW70" s="817"/>
      <c r="AX70" s="817"/>
      <c r="AY70" s="817"/>
      <c r="AZ70" s="819"/>
      <c r="BA70" s="819"/>
      <c r="BB70" s="819"/>
      <c r="BC70" s="819"/>
      <c r="BD70" s="820"/>
      <c r="BE70" s="224"/>
      <c r="BF70" s="224"/>
      <c r="BG70" s="224"/>
      <c r="BH70" s="224"/>
      <c r="BI70" s="224"/>
      <c r="BJ70" s="224"/>
      <c r="BK70" s="224"/>
      <c r="BL70" s="224"/>
      <c r="BM70" s="224"/>
      <c r="BN70" s="224"/>
      <c r="BO70" s="224"/>
      <c r="BP70" s="224"/>
      <c r="BQ70" s="221">
        <v>64</v>
      </c>
      <c r="BR70" s="226"/>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12"/>
    </row>
    <row r="71" spans="1:131" ht="26.25" customHeight="1" x14ac:dyDescent="0.15">
      <c r="A71" s="221">
        <v>4</v>
      </c>
      <c r="B71" s="860" t="s">
        <v>552</v>
      </c>
      <c r="C71" s="861"/>
      <c r="D71" s="861"/>
      <c r="E71" s="861"/>
      <c r="F71" s="861"/>
      <c r="G71" s="861"/>
      <c r="H71" s="861"/>
      <c r="I71" s="861"/>
      <c r="J71" s="861"/>
      <c r="K71" s="861"/>
      <c r="L71" s="861"/>
      <c r="M71" s="861"/>
      <c r="N71" s="861"/>
      <c r="O71" s="861"/>
      <c r="P71" s="862"/>
      <c r="Q71" s="863">
        <v>82</v>
      </c>
      <c r="R71" s="817"/>
      <c r="S71" s="817"/>
      <c r="T71" s="817"/>
      <c r="U71" s="817"/>
      <c r="V71" s="817">
        <v>76</v>
      </c>
      <c r="W71" s="817"/>
      <c r="X71" s="817"/>
      <c r="Y71" s="817"/>
      <c r="Z71" s="817"/>
      <c r="AA71" s="817">
        <v>6</v>
      </c>
      <c r="AB71" s="817"/>
      <c r="AC71" s="817"/>
      <c r="AD71" s="817"/>
      <c r="AE71" s="817"/>
      <c r="AF71" s="817">
        <v>6</v>
      </c>
      <c r="AG71" s="817"/>
      <c r="AH71" s="817"/>
      <c r="AI71" s="817"/>
      <c r="AJ71" s="817"/>
      <c r="AK71" s="817">
        <v>20</v>
      </c>
      <c r="AL71" s="817"/>
      <c r="AM71" s="817"/>
      <c r="AN71" s="817"/>
      <c r="AO71" s="817"/>
      <c r="AP71" s="817" t="s">
        <v>548</v>
      </c>
      <c r="AQ71" s="817"/>
      <c r="AR71" s="817"/>
      <c r="AS71" s="817"/>
      <c r="AT71" s="817"/>
      <c r="AU71" s="817" t="s">
        <v>548</v>
      </c>
      <c r="AV71" s="817"/>
      <c r="AW71" s="817"/>
      <c r="AX71" s="817"/>
      <c r="AY71" s="817"/>
      <c r="AZ71" s="819"/>
      <c r="BA71" s="819"/>
      <c r="BB71" s="819"/>
      <c r="BC71" s="819"/>
      <c r="BD71" s="820"/>
      <c r="BE71" s="224"/>
      <c r="BF71" s="224"/>
      <c r="BG71" s="224"/>
      <c r="BH71" s="224"/>
      <c r="BI71" s="224"/>
      <c r="BJ71" s="224"/>
      <c r="BK71" s="224"/>
      <c r="BL71" s="224"/>
      <c r="BM71" s="224"/>
      <c r="BN71" s="224"/>
      <c r="BO71" s="224"/>
      <c r="BP71" s="224"/>
      <c r="BQ71" s="221">
        <v>65</v>
      </c>
      <c r="BR71" s="226"/>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12"/>
    </row>
    <row r="72" spans="1:131" ht="26.25" customHeight="1" x14ac:dyDescent="0.15">
      <c r="A72" s="221">
        <v>5</v>
      </c>
      <c r="B72" s="860" t="s">
        <v>553</v>
      </c>
      <c r="C72" s="861"/>
      <c r="D72" s="861"/>
      <c r="E72" s="861"/>
      <c r="F72" s="861"/>
      <c r="G72" s="861"/>
      <c r="H72" s="861"/>
      <c r="I72" s="861"/>
      <c r="J72" s="861"/>
      <c r="K72" s="861"/>
      <c r="L72" s="861"/>
      <c r="M72" s="861"/>
      <c r="N72" s="861"/>
      <c r="O72" s="861"/>
      <c r="P72" s="862"/>
      <c r="Q72" s="863">
        <v>229</v>
      </c>
      <c r="R72" s="817"/>
      <c r="S72" s="817"/>
      <c r="T72" s="817"/>
      <c r="U72" s="817"/>
      <c r="V72" s="817">
        <v>223</v>
      </c>
      <c r="W72" s="817"/>
      <c r="X72" s="817"/>
      <c r="Y72" s="817"/>
      <c r="Z72" s="817"/>
      <c r="AA72" s="817">
        <v>6</v>
      </c>
      <c r="AB72" s="817"/>
      <c r="AC72" s="817"/>
      <c r="AD72" s="817"/>
      <c r="AE72" s="817"/>
      <c r="AF72" s="817">
        <v>6</v>
      </c>
      <c r="AG72" s="817"/>
      <c r="AH72" s="817"/>
      <c r="AI72" s="817"/>
      <c r="AJ72" s="817"/>
      <c r="AK72" s="817">
        <v>12</v>
      </c>
      <c r="AL72" s="817"/>
      <c r="AM72" s="817"/>
      <c r="AN72" s="817"/>
      <c r="AO72" s="817"/>
      <c r="AP72" s="817" t="s">
        <v>548</v>
      </c>
      <c r="AQ72" s="817"/>
      <c r="AR72" s="817"/>
      <c r="AS72" s="817"/>
      <c r="AT72" s="817"/>
      <c r="AU72" s="817" t="s">
        <v>548</v>
      </c>
      <c r="AV72" s="817"/>
      <c r="AW72" s="817"/>
      <c r="AX72" s="817"/>
      <c r="AY72" s="817"/>
      <c r="AZ72" s="819"/>
      <c r="BA72" s="819"/>
      <c r="BB72" s="819"/>
      <c r="BC72" s="819"/>
      <c r="BD72" s="820"/>
      <c r="BE72" s="224"/>
      <c r="BF72" s="224"/>
      <c r="BG72" s="224"/>
      <c r="BH72" s="224"/>
      <c r="BI72" s="224"/>
      <c r="BJ72" s="224"/>
      <c r="BK72" s="224"/>
      <c r="BL72" s="224"/>
      <c r="BM72" s="224"/>
      <c r="BN72" s="224"/>
      <c r="BO72" s="224"/>
      <c r="BP72" s="224"/>
      <c r="BQ72" s="221">
        <v>66</v>
      </c>
      <c r="BR72" s="226"/>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12"/>
    </row>
    <row r="73" spans="1:131" ht="26.25" customHeight="1" x14ac:dyDescent="0.15">
      <c r="A73" s="221">
        <v>6</v>
      </c>
      <c r="B73" s="860" t="s">
        <v>554</v>
      </c>
      <c r="C73" s="861"/>
      <c r="D73" s="861"/>
      <c r="E73" s="861"/>
      <c r="F73" s="861"/>
      <c r="G73" s="861"/>
      <c r="H73" s="861"/>
      <c r="I73" s="861"/>
      <c r="J73" s="861"/>
      <c r="K73" s="861"/>
      <c r="L73" s="861"/>
      <c r="M73" s="861"/>
      <c r="N73" s="861"/>
      <c r="O73" s="861"/>
      <c r="P73" s="862"/>
      <c r="Q73" s="863">
        <v>171510</v>
      </c>
      <c r="R73" s="817"/>
      <c r="S73" s="817"/>
      <c r="T73" s="817"/>
      <c r="U73" s="817"/>
      <c r="V73" s="817">
        <v>169101</v>
      </c>
      <c r="W73" s="817"/>
      <c r="X73" s="817"/>
      <c r="Y73" s="817"/>
      <c r="Z73" s="817"/>
      <c r="AA73" s="817">
        <v>2409</v>
      </c>
      <c r="AB73" s="817"/>
      <c r="AC73" s="817"/>
      <c r="AD73" s="817"/>
      <c r="AE73" s="817"/>
      <c r="AF73" s="817">
        <v>2409</v>
      </c>
      <c r="AG73" s="817"/>
      <c r="AH73" s="817"/>
      <c r="AI73" s="817"/>
      <c r="AJ73" s="817"/>
      <c r="AK73" s="817" t="s">
        <v>548</v>
      </c>
      <c r="AL73" s="817"/>
      <c r="AM73" s="817"/>
      <c r="AN73" s="817"/>
      <c r="AO73" s="817"/>
      <c r="AP73" s="817" t="s">
        <v>548</v>
      </c>
      <c r="AQ73" s="817"/>
      <c r="AR73" s="817"/>
      <c r="AS73" s="817"/>
      <c r="AT73" s="817"/>
      <c r="AU73" s="817" t="s">
        <v>548</v>
      </c>
      <c r="AV73" s="817"/>
      <c r="AW73" s="817"/>
      <c r="AX73" s="817"/>
      <c r="AY73" s="817"/>
      <c r="AZ73" s="819"/>
      <c r="BA73" s="819"/>
      <c r="BB73" s="819"/>
      <c r="BC73" s="819"/>
      <c r="BD73" s="820"/>
      <c r="BE73" s="224"/>
      <c r="BF73" s="224"/>
      <c r="BG73" s="224"/>
      <c r="BH73" s="224"/>
      <c r="BI73" s="224"/>
      <c r="BJ73" s="224"/>
      <c r="BK73" s="224"/>
      <c r="BL73" s="224"/>
      <c r="BM73" s="224"/>
      <c r="BN73" s="224"/>
      <c r="BO73" s="224"/>
      <c r="BP73" s="224"/>
      <c r="BQ73" s="221">
        <v>67</v>
      </c>
      <c r="BR73" s="226"/>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12"/>
    </row>
    <row r="74" spans="1:131" ht="26.25" customHeight="1" x14ac:dyDescent="0.15">
      <c r="A74" s="221">
        <v>7</v>
      </c>
      <c r="B74" s="860" t="s">
        <v>555</v>
      </c>
      <c r="C74" s="861"/>
      <c r="D74" s="861"/>
      <c r="E74" s="861"/>
      <c r="F74" s="861"/>
      <c r="G74" s="861"/>
      <c r="H74" s="861"/>
      <c r="I74" s="861"/>
      <c r="J74" s="861"/>
      <c r="K74" s="861"/>
      <c r="L74" s="861"/>
      <c r="M74" s="861"/>
      <c r="N74" s="861"/>
      <c r="O74" s="861"/>
      <c r="P74" s="862"/>
      <c r="Q74" s="863">
        <v>570</v>
      </c>
      <c r="R74" s="817"/>
      <c r="S74" s="817"/>
      <c r="T74" s="817"/>
      <c r="U74" s="817"/>
      <c r="V74" s="817">
        <v>542</v>
      </c>
      <c r="W74" s="817"/>
      <c r="X74" s="817"/>
      <c r="Y74" s="817"/>
      <c r="Z74" s="817"/>
      <c r="AA74" s="817">
        <v>28</v>
      </c>
      <c r="AB74" s="817"/>
      <c r="AC74" s="817"/>
      <c r="AD74" s="817"/>
      <c r="AE74" s="817"/>
      <c r="AF74" s="817">
        <v>28</v>
      </c>
      <c r="AG74" s="817"/>
      <c r="AH74" s="817"/>
      <c r="AI74" s="817"/>
      <c r="AJ74" s="817"/>
      <c r="AK74" s="817" t="s">
        <v>548</v>
      </c>
      <c r="AL74" s="817"/>
      <c r="AM74" s="817"/>
      <c r="AN74" s="817"/>
      <c r="AO74" s="817"/>
      <c r="AP74" s="817">
        <v>72</v>
      </c>
      <c r="AQ74" s="817"/>
      <c r="AR74" s="817"/>
      <c r="AS74" s="817"/>
      <c r="AT74" s="817"/>
      <c r="AU74" s="817">
        <v>33</v>
      </c>
      <c r="AV74" s="817"/>
      <c r="AW74" s="817"/>
      <c r="AX74" s="817"/>
      <c r="AY74" s="817"/>
      <c r="AZ74" s="819"/>
      <c r="BA74" s="819"/>
      <c r="BB74" s="819"/>
      <c r="BC74" s="819"/>
      <c r="BD74" s="820"/>
      <c r="BE74" s="224"/>
      <c r="BF74" s="224"/>
      <c r="BG74" s="224"/>
      <c r="BH74" s="224"/>
      <c r="BI74" s="224"/>
      <c r="BJ74" s="224"/>
      <c r="BK74" s="224"/>
      <c r="BL74" s="224"/>
      <c r="BM74" s="224"/>
      <c r="BN74" s="224"/>
      <c r="BO74" s="224"/>
      <c r="BP74" s="224"/>
      <c r="BQ74" s="221">
        <v>68</v>
      </c>
      <c r="BR74" s="226"/>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12"/>
    </row>
    <row r="75" spans="1:131" ht="26.25" customHeight="1" x14ac:dyDescent="0.15">
      <c r="A75" s="221">
        <v>8</v>
      </c>
      <c r="B75" s="860"/>
      <c r="C75" s="861"/>
      <c r="D75" s="861"/>
      <c r="E75" s="861"/>
      <c r="F75" s="861"/>
      <c r="G75" s="861"/>
      <c r="H75" s="861"/>
      <c r="I75" s="861"/>
      <c r="J75" s="861"/>
      <c r="K75" s="861"/>
      <c r="L75" s="861"/>
      <c r="M75" s="861"/>
      <c r="N75" s="861"/>
      <c r="O75" s="861"/>
      <c r="P75" s="862"/>
      <c r="Q75" s="864"/>
      <c r="R75" s="865"/>
      <c r="S75" s="865"/>
      <c r="T75" s="865"/>
      <c r="U75" s="821"/>
      <c r="V75" s="866"/>
      <c r="W75" s="865"/>
      <c r="X75" s="865"/>
      <c r="Y75" s="865"/>
      <c r="Z75" s="821"/>
      <c r="AA75" s="866"/>
      <c r="AB75" s="865"/>
      <c r="AC75" s="865"/>
      <c r="AD75" s="865"/>
      <c r="AE75" s="821"/>
      <c r="AF75" s="866"/>
      <c r="AG75" s="865"/>
      <c r="AH75" s="865"/>
      <c r="AI75" s="865"/>
      <c r="AJ75" s="821"/>
      <c r="AK75" s="866"/>
      <c r="AL75" s="865"/>
      <c r="AM75" s="865"/>
      <c r="AN75" s="865"/>
      <c r="AO75" s="821"/>
      <c r="AP75" s="866"/>
      <c r="AQ75" s="865"/>
      <c r="AR75" s="865"/>
      <c r="AS75" s="865"/>
      <c r="AT75" s="821"/>
      <c r="AU75" s="866"/>
      <c r="AV75" s="865"/>
      <c r="AW75" s="865"/>
      <c r="AX75" s="865"/>
      <c r="AY75" s="821"/>
      <c r="AZ75" s="819"/>
      <c r="BA75" s="819"/>
      <c r="BB75" s="819"/>
      <c r="BC75" s="819"/>
      <c r="BD75" s="820"/>
      <c r="BE75" s="224"/>
      <c r="BF75" s="224"/>
      <c r="BG75" s="224"/>
      <c r="BH75" s="224"/>
      <c r="BI75" s="224"/>
      <c r="BJ75" s="224"/>
      <c r="BK75" s="224"/>
      <c r="BL75" s="224"/>
      <c r="BM75" s="224"/>
      <c r="BN75" s="224"/>
      <c r="BO75" s="224"/>
      <c r="BP75" s="224"/>
      <c r="BQ75" s="221">
        <v>69</v>
      </c>
      <c r="BR75" s="226"/>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12"/>
    </row>
    <row r="76" spans="1:131" ht="26.25" customHeight="1" x14ac:dyDescent="0.15">
      <c r="A76" s="221">
        <v>9</v>
      </c>
      <c r="B76" s="860"/>
      <c r="C76" s="861"/>
      <c r="D76" s="861"/>
      <c r="E76" s="861"/>
      <c r="F76" s="861"/>
      <c r="G76" s="861"/>
      <c r="H76" s="861"/>
      <c r="I76" s="861"/>
      <c r="J76" s="861"/>
      <c r="K76" s="861"/>
      <c r="L76" s="861"/>
      <c r="M76" s="861"/>
      <c r="N76" s="861"/>
      <c r="O76" s="861"/>
      <c r="P76" s="862"/>
      <c r="Q76" s="864"/>
      <c r="R76" s="865"/>
      <c r="S76" s="865"/>
      <c r="T76" s="865"/>
      <c r="U76" s="821"/>
      <c r="V76" s="866"/>
      <c r="W76" s="865"/>
      <c r="X76" s="865"/>
      <c r="Y76" s="865"/>
      <c r="Z76" s="821"/>
      <c r="AA76" s="866"/>
      <c r="AB76" s="865"/>
      <c r="AC76" s="865"/>
      <c r="AD76" s="865"/>
      <c r="AE76" s="821"/>
      <c r="AF76" s="866"/>
      <c r="AG76" s="865"/>
      <c r="AH76" s="865"/>
      <c r="AI76" s="865"/>
      <c r="AJ76" s="821"/>
      <c r="AK76" s="866"/>
      <c r="AL76" s="865"/>
      <c r="AM76" s="865"/>
      <c r="AN76" s="865"/>
      <c r="AO76" s="821"/>
      <c r="AP76" s="866"/>
      <c r="AQ76" s="865"/>
      <c r="AR76" s="865"/>
      <c r="AS76" s="865"/>
      <c r="AT76" s="821"/>
      <c r="AU76" s="866"/>
      <c r="AV76" s="865"/>
      <c r="AW76" s="865"/>
      <c r="AX76" s="865"/>
      <c r="AY76" s="821"/>
      <c r="AZ76" s="819"/>
      <c r="BA76" s="819"/>
      <c r="BB76" s="819"/>
      <c r="BC76" s="819"/>
      <c r="BD76" s="820"/>
      <c r="BE76" s="224"/>
      <c r="BF76" s="224"/>
      <c r="BG76" s="224"/>
      <c r="BH76" s="224"/>
      <c r="BI76" s="224"/>
      <c r="BJ76" s="224"/>
      <c r="BK76" s="224"/>
      <c r="BL76" s="224"/>
      <c r="BM76" s="224"/>
      <c r="BN76" s="224"/>
      <c r="BO76" s="224"/>
      <c r="BP76" s="224"/>
      <c r="BQ76" s="221">
        <v>70</v>
      </c>
      <c r="BR76" s="226"/>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12"/>
    </row>
    <row r="77" spans="1:131" ht="26.25" customHeight="1" x14ac:dyDescent="0.15">
      <c r="A77" s="221">
        <v>10</v>
      </c>
      <c r="B77" s="860"/>
      <c r="C77" s="861"/>
      <c r="D77" s="861"/>
      <c r="E77" s="861"/>
      <c r="F77" s="861"/>
      <c r="G77" s="861"/>
      <c r="H77" s="861"/>
      <c r="I77" s="861"/>
      <c r="J77" s="861"/>
      <c r="K77" s="861"/>
      <c r="L77" s="861"/>
      <c r="M77" s="861"/>
      <c r="N77" s="861"/>
      <c r="O77" s="861"/>
      <c r="P77" s="862"/>
      <c r="Q77" s="864"/>
      <c r="R77" s="865"/>
      <c r="S77" s="865"/>
      <c r="T77" s="865"/>
      <c r="U77" s="821"/>
      <c r="V77" s="866"/>
      <c r="W77" s="865"/>
      <c r="X77" s="865"/>
      <c r="Y77" s="865"/>
      <c r="Z77" s="821"/>
      <c r="AA77" s="866"/>
      <c r="AB77" s="865"/>
      <c r="AC77" s="865"/>
      <c r="AD77" s="865"/>
      <c r="AE77" s="821"/>
      <c r="AF77" s="866"/>
      <c r="AG77" s="865"/>
      <c r="AH77" s="865"/>
      <c r="AI77" s="865"/>
      <c r="AJ77" s="821"/>
      <c r="AK77" s="866"/>
      <c r="AL77" s="865"/>
      <c r="AM77" s="865"/>
      <c r="AN77" s="865"/>
      <c r="AO77" s="821"/>
      <c r="AP77" s="866"/>
      <c r="AQ77" s="865"/>
      <c r="AR77" s="865"/>
      <c r="AS77" s="865"/>
      <c r="AT77" s="821"/>
      <c r="AU77" s="866"/>
      <c r="AV77" s="865"/>
      <c r="AW77" s="865"/>
      <c r="AX77" s="865"/>
      <c r="AY77" s="821"/>
      <c r="AZ77" s="819"/>
      <c r="BA77" s="819"/>
      <c r="BB77" s="819"/>
      <c r="BC77" s="819"/>
      <c r="BD77" s="820"/>
      <c r="BE77" s="224"/>
      <c r="BF77" s="224"/>
      <c r="BG77" s="224"/>
      <c r="BH77" s="224"/>
      <c r="BI77" s="224"/>
      <c r="BJ77" s="224"/>
      <c r="BK77" s="224"/>
      <c r="BL77" s="224"/>
      <c r="BM77" s="224"/>
      <c r="BN77" s="224"/>
      <c r="BO77" s="224"/>
      <c r="BP77" s="224"/>
      <c r="BQ77" s="221">
        <v>71</v>
      </c>
      <c r="BR77" s="226"/>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12"/>
    </row>
    <row r="78" spans="1:131" ht="26.25" customHeight="1" x14ac:dyDescent="0.15">
      <c r="A78" s="221">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24"/>
      <c r="BF78" s="224"/>
      <c r="BG78" s="224"/>
      <c r="BH78" s="224"/>
      <c r="BI78" s="224"/>
      <c r="BJ78" s="212"/>
      <c r="BK78" s="212"/>
      <c r="BL78" s="212"/>
      <c r="BM78" s="212"/>
      <c r="BN78" s="212"/>
      <c r="BO78" s="224"/>
      <c r="BP78" s="224"/>
      <c r="BQ78" s="221">
        <v>72</v>
      </c>
      <c r="BR78" s="226"/>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12"/>
    </row>
    <row r="79" spans="1:131" ht="26.25" customHeight="1" x14ac:dyDescent="0.15">
      <c r="A79" s="221">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24"/>
      <c r="BF79" s="224"/>
      <c r="BG79" s="224"/>
      <c r="BH79" s="224"/>
      <c r="BI79" s="224"/>
      <c r="BJ79" s="212"/>
      <c r="BK79" s="212"/>
      <c r="BL79" s="212"/>
      <c r="BM79" s="212"/>
      <c r="BN79" s="212"/>
      <c r="BO79" s="224"/>
      <c r="BP79" s="224"/>
      <c r="BQ79" s="221">
        <v>73</v>
      </c>
      <c r="BR79" s="226"/>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12"/>
    </row>
    <row r="80" spans="1:131" ht="26.25" customHeight="1" x14ac:dyDescent="0.15">
      <c r="A80" s="221">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24"/>
      <c r="BF80" s="224"/>
      <c r="BG80" s="224"/>
      <c r="BH80" s="224"/>
      <c r="BI80" s="224"/>
      <c r="BJ80" s="224"/>
      <c r="BK80" s="224"/>
      <c r="BL80" s="224"/>
      <c r="BM80" s="224"/>
      <c r="BN80" s="224"/>
      <c r="BO80" s="224"/>
      <c r="BP80" s="224"/>
      <c r="BQ80" s="221">
        <v>74</v>
      </c>
      <c r="BR80" s="226"/>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12"/>
    </row>
    <row r="81" spans="1:131" ht="26.25" customHeight="1" x14ac:dyDescent="0.15">
      <c r="A81" s="221">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24"/>
      <c r="BF81" s="224"/>
      <c r="BG81" s="224"/>
      <c r="BH81" s="224"/>
      <c r="BI81" s="224"/>
      <c r="BJ81" s="224"/>
      <c r="BK81" s="224"/>
      <c r="BL81" s="224"/>
      <c r="BM81" s="224"/>
      <c r="BN81" s="224"/>
      <c r="BO81" s="224"/>
      <c r="BP81" s="224"/>
      <c r="BQ81" s="221">
        <v>75</v>
      </c>
      <c r="BR81" s="226"/>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12"/>
    </row>
    <row r="82" spans="1:131" ht="26.25" customHeight="1" x14ac:dyDescent="0.15">
      <c r="A82" s="221">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24"/>
      <c r="BF82" s="224"/>
      <c r="BG82" s="224"/>
      <c r="BH82" s="224"/>
      <c r="BI82" s="224"/>
      <c r="BJ82" s="224"/>
      <c r="BK82" s="224"/>
      <c r="BL82" s="224"/>
      <c r="BM82" s="224"/>
      <c r="BN82" s="224"/>
      <c r="BO82" s="224"/>
      <c r="BP82" s="224"/>
      <c r="BQ82" s="221">
        <v>76</v>
      </c>
      <c r="BR82" s="226"/>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12"/>
    </row>
    <row r="83" spans="1:131" ht="26.25" customHeight="1" x14ac:dyDescent="0.15">
      <c r="A83" s="221">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24"/>
      <c r="BF83" s="224"/>
      <c r="BG83" s="224"/>
      <c r="BH83" s="224"/>
      <c r="BI83" s="224"/>
      <c r="BJ83" s="224"/>
      <c r="BK83" s="224"/>
      <c r="BL83" s="224"/>
      <c r="BM83" s="224"/>
      <c r="BN83" s="224"/>
      <c r="BO83" s="224"/>
      <c r="BP83" s="224"/>
      <c r="BQ83" s="221">
        <v>77</v>
      </c>
      <c r="BR83" s="226"/>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12"/>
    </row>
    <row r="84" spans="1:131" ht="26.25" customHeight="1" x14ac:dyDescent="0.15">
      <c r="A84" s="221">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24"/>
      <c r="BF84" s="224"/>
      <c r="BG84" s="224"/>
      <c r="BH84" s="224"/>
      <c r="BI84" s="224"/>
      <c r="BJ84" s="224"/>
      <c r="BK84" s="224"/>
      <c r="BL84" s="224"/>
      <c r="BM84" s="224"/>
      <c r="BN84" s="224"/>
      <c r="BO84" s="224"/>
      <c r="BP84" s="224"/>
      <c r="BQ84" s="221">
        <v>78</v>
      </c>
      <c r="BR84" s="226"/>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12"/>
    </row>
    <row r="85" spans="1:131" ht="26.25" customHeight="1" x14ac:dyDescent="0.15">
      <c r="A85" s="221">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24"/>
      <c r="BF85" s="224"/>
      <c r="BG85" s="224"/>
      <c r="BH85" s="224"/>
      <c r="BI85" s="224"/>
      <c r="BJ85" s="224"/>
      <c r="BK85" s="224"/>
      <c r="BL85" s="224"/>
      <c r="BM85" s="224"/>
      <c r="BN85" s="224"/>
      <c r="BO85" s="224"/>
      <c r="BP85" s="224"/>
      <c r="BQ85" s="221">
        <v>79</v>
      </c>
      <c r="BR85" s="226"/>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12"/>
    </row>
    <row r="86" spans="1:131" ht="26.25" customHeight="1" x14ac:dyDescent="0.15">
      <c r="A86" s="221">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24"/>
      <c r="BF86" s="224"/>
      <c r="BG86" s="224"/>
      <c r="BH86" s="224"/>
      <c r="BI86" s="224"/>
      <c r="BJ86" s="224"/>
      <c r="BK86" s="224"/>
      <c r="BL86" s="224"/>
      <c r="BM86" s="224"/>
      <c r="BN86" s="224"/>
      <c r="BO86" s="224"/>
      <c r="BP86" s="224"/>
      <c r="BQ86" s="221">
        <v>80</v>
      </c>
      <c r="BR86" s="226"/>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12"/>
    </row>
    <row r="87" spans="1:131" ht="26.25" customHeight="1" x14ac:dyDescent="0.15">
      <c r="A87" s="227">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24"/>
      <c r="BF87" s="224"/>
      <c r="BG87" s="224"/>
      <c r="BH87" s="224"/>
      <c r="BI87" s="224"/>
      <c r="BJ87" s="224"/>
      <c r="BK87" s="224"/>
      <c r="BL87" s="224"/>
      <c r="BM87" s="224"/>
      <c r="BN87" s="224"/>
      <c r="BO87" s="224"/>
      <c r="BP87" s="224"/>
      <c r="BQ87" s="221">
        <v>81</v>
      </c>
      <c r="BR87" s="226"/>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12"/>
    </row>
    <row r="88" spans="1:131" ht="26.25" customHeight="1" thickBot="1" x14ac:dyDescent="0.2">
      <c r="A88" s="223" t="s">
        <v>376</v>
      </c>
      <c r="B88" s="776" t="s">
        <v>401</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c r="AG88" s="831"/>
      <c r="AH88" s="831"/>
      <c r="AI88" s="831"/>
      <c r="AJ88" s="831"/>
      <c r="AK88" s="828"/>
      <c r="AL88" s="828"/>
      <c r="AM88" s="828"/>
      <c r="AN88" s="828"/>
      <c r="AO88" s="828"/>
      <c r="AP88" s="831"/>
      <c r="AQ88" s="831"/>
      <c r="AR88" s="831"/>
      <c r="AS88" s="831"/>
      <c r="AT88" s="831"/>
      <c r="AU88" s="831"/>
      <c r="AV88" s="831"/>
      <c r="AW88" s="831"/>
      <c r="AX88" s="831"/>
      <c r="AY88" s="831"/>
      <c r="AZ88" s="836"/>
      <c r="BA88" s="836"/>
      <c r="BB88" s="836"/>
      <c r="BC88" s="836"/>
      <c r="BD88" s="837"/>
      <c r="BE88" s="224"/>
      <c r="BF88" s="224"/>
      <c r="BG88" s="224"/>
      <c r="BH88" s="224"/>
      <c r="BI88" s="224"/>
      <c r="BJ88" s="224"/>
      <c r="BK88" s="224"/>
      <c r="BL88" s="224"/>
      <c r="BM88" s="224"/>
      <c r="BN88" s="224"/>
      <c r="BO88" s="224"/>
      <c r="BP88" s="224"/>
      <c r="BQ88" s="221">
        <v>82</v>
      </c>
      <c r="BR88" s="226"/>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12"/>
    </row>
    <row r="89" spans="1:131" ht="26.25" hidden="1" customHeight="1" x14ac:dyDescent="0.15">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12"/>
    </row>
    <row r="90" spans="1:131" ht="26.25" hidden="1" customHeight="1" x14ac:dyDescent="0.15">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12"/>
    </row>
    <row r="91" spans="1:131" ht="26.25" hidden="1" customHeight="1" x14ac:dyDescent="0.15">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12"/>
    </row>
    <row r="92" spans="1:131" ht="26.25" hidden="1" customHeight="1" x14ac:dyDescent="0.15">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12"/>
    </row>
    <row r="93" spans="1:131" ht="26.25" hidden="1" customHeight="1" x14ac:dyDescent="0.15">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12"/>
    </row>
    <row r="94" spans="1:131" ht="26.25" hidden="1" customHeight="1" x14ac:dyDescent="0.15">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12"/>
    </row>
    <row r="95" spans="1:131" ht="26.25" hidden="1" customHeight="1" x14ac:dyDescent="0.15">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12"/>
    </row>
    <row r="96" spans="1:131" ht="26.25" hidden="1" customHeight="1" x14ac:dyDescent="0.15">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12"/>
    </row>
    <row r="97" spans="1:131" ht="26.25" hidden="1" customHeight="1" x14ac:dyDescent="0.15">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12"/>
    </row>
    <row r="98" spans="1:131" ht="26.25" hidden="1" customHeight="1" x14ac:dyDescent="0.15">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12"/>
    </row>
    <row r="99" spans="1:131" ht="26.25" hidden="1" customHeight="1" x14ac:dyDescent="0.15">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12"/>
    </row>
    <row r="100" spans="1:131" ht="26.25" hidden="1" customHeight="1" x14ac:dyDescent="0.15">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12"/>
    </row>
    <row r="101" spans="1:131" ht="26.25" hidden="1" customHeight="1" x14ac:dyDescent="0.15">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12"/>
    </row>
    <row r="102" spans="1:131" ht="26.25" customHeight="1" thickBot="1" x14ac:dyDescent="0.2">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376</v>
      </c>
      <c r="BR102" s="776" t="s">
        <v>402</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c r="CS102" s="839"/>
      <c r="CT102" s="839"/>
      <c r="CU102" s="839"/>
      <c r="CV102" s="878"/>
      <c r="CW102" s="877"/>
      <c r="CX102" s="839"/>
      <c r="CY102" s="839"/>
      <c r="CZ102" s="839"/>
      <c r="DA102" s="878"/>
      <c r="DB102" s="877"/>
      <c r="DC102" s="839"/>
      <c r="DD102" s="839"/>
      <c r="DE102" s="839"/>
      <c r="DF102" s="878"/>
      <c r="DG102" s="877"/>
      <c r="DH102" s="839"/>
      <c r="DI102" s="839"/>
      <c r="DJ102" s="839"/>
      <c r="DK102" s="878"/>
      <c r="DL102" s="877"/>
      <c r="DM102" s="839"/>
      <c r="DN102" s="839"/>
      <c r="DO102" s="839"/>
      <c r="DP102" s="878"/>
      <c r="DQ102" s="877"/>
      <c r="DR102" s="839"/>
      <c r="DS102" s="839"/>
      <c r="DT102" s="839"/>
      <c r="DU102" s="878"/>
      <c r="DV102" s="776"/>
      <c r="DW102" s="777"/>
      <c r="DX102" s="777"/>
      <c r="DY102" s="777"/>
      <c r="DZ102" s="901"/>
      <c r="EA102" s="212"/>
    </row>
    <row r="103" spans="1:131" ht="26.25" customHeight="1" x14ac:dyDescent="0.15">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02" t="s">
        <v>403</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12"/>
    </row>
    <row r="104" spans="1:131" ht="26.25" customHeight="1" x14ac:dyDescent="0.15">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03" t="s">
        <v>404</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12"/>
    </row>
    <row r="105" spans="1:131" ht="11.25" customHeight="1" x14ac:dyDescent="0.15">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16" t="s">
        <v>405</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406</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04" t="s">
        <v>407</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408</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12" customFormat="1" ht="26.25" customHeight="1" x14ac:dyDescent="0.15">
      <c r="A109" s="899" t="s">
        <v>409</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410</v>
      </c>
      <c r="AB109" s="880"/>
      <c r="AC109" s="880"/>
      <c r="AD109" s="880"/>
      <c r="AE109" s="881"/>
      <c r="AF109" s="879" t="s">
        <v>411</v>
      </c>
      <c r="AG109" s="880"/>
      <c r="AH109" s="880"/>
      <c r="AI109" s="880"/>
      <c r="AJ109" s="881"/>
      <c r="AK109" s="879" t="s">
        <v>294</v>
      </c>
      <c r="AL109" s="880"/>
      <c r="AM109" s="880"/>
      <c r="AN109" s="880"/>
      <c r="AO109" s="881"/>
      <c r="AP109" s="879" t="s">
        <v>412</v>
      </c>
      <c r="AQ109" s="880"/>
      <c r="AR109" s="880"/>
      <c r="AS109" s="880"/>
      <c r="AT109" s="882"/>
      <c r="AU109" s="899" t="s">
        <v>409</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410</v>
      </c>
      <c r="BR109" s="880"/>
      <c r="BS109" s="880"/>
      <c r="BT109" s="880"/>
      <c r="BU109" s="881"/>
      <c r="BV109" s="879" t="s">
        <v>411</v>
      </c>
      <c r="BW109" s="880"/>
      <c r="BX109" s="880"/>
      <c r="BY109" s="880"/>
      <c r="BZ109" s="881"/>
      <c r="CA109" s="879" t="s">
        <v>294</v>
      </c>
      <c r="CB109" s="880"/>
      <c r="CC109" s="880"/>
      <c r="CD109" s="880"/>
      <c r="CE109" s="881"/>
      <c r="CF109" s="900" t="s">
        <v>412</v>
      </c>
      <c r="CG109" s="900"/>
      <c r="CH109" s="900"/>
      <c r="CI109" s="900"/>
      <c r="CJ109" s="900"/>
      <c r="CK109" s="879" t="s">
        <v>413</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410</v>
      </c>
      <c r="DH109" s="880"/>
      <c r="DI109" s="880"/>
      <c r="DJ109" s="880"/>
      <c r="DK109" s="881"/>
      <c r="DL109" s="879" t="s">
        <v>411</v>
      </c>
      <c r="DM109" s="880"/>
      <c r="DN109" s="880"/>
      <c r="DO109" s="880"/>
      <c r="DP109" s="881"/>
      <c r="DQ109" s="879" t="s">
        <v>294</v>
      </c>
      <c r="DR109" s="880"/>
      <c r="DS109" s="880"/>
      <c r="DT109" s="880"/>
      <c r="DU109" s="881"/>
      <c r="DV109" s="879" t="s">
        <v>412</v>
      </c>
      <c r="DW109" s="880"/>
      <c r="DX109" s="880"/>
      <c r="DY109" s="880"/>
      <c r="DZ109" s="882"/>
    </row>
    <row r="110" spans="1:131" s="212" customFormat="1" ht="26.25" customHeight="1" x14ac:dyDescent="0.15">
      <c r="A110" s="883" t="s">
        <v>414</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5668461</v>
      </c>
      <c r="AB110" s="887"/>
      <c r="AC110" s="887"/>
      <c r="AD110" s="887"/>
      <c r="AE110" s="888"/>
      <c r="AF110" s="889">
        <v>5769049</v>
      </c>
      <c r="AG110" s="887"/>
      <c r="AH110" s="887"/>
      <c r="AI110" s="887"/>
      <c r="AJ110" s="888"/>
      <c r="AK110" s="889">
        <v>5681560</v>
      </c>
      <c r="AL110" s="887"/>
      <c r="AM110" s="887"/>
      <c r="AN110" s="887"/>
      <c r="AO110" s="888"/>
      <c r="AP110" s="890">
        <v>23.5</v>
      </c>
      <c r="AQ110" s="891"/>
      <c r="AR110" s="891"/>
      <c r="AS110" s="891"/>
      <c r="AT110" s="892"/>
      <c r="AU110" s="893" t="s">
        <v>69</v>
      </c>
      <c r="AV110" s="894"/>
      <c r="AW110" s="894"/>
      <c r="AX110" s="894"/>
      <c r="AY110" s="894"/>
      <c r="AZ110" s="916" t="s">
        <v>415</v>
      </c>
      <c r="BA110" s="884"/>
      <c r="BB110" s="884"/>
      <c r="BC110" s="884"/>
      <c r="BD110" s="884"/>
      <c r="BE110" s="884"/>
      <c r="BF110" s="884"/>
      <c r="BG110" s="884"/>
      <c r="BH110" s="884"/>
      <c r="BI110" s="884"/>
      <c r="BJ110" s="884"/>
      <c r="BK110" s="884"/>
      <c r="BL110" s="884"/>
      <c r="BM110" s="884"/>
      <c r="BN110" s="884"/>
      <c r="BO110" s="884"/>
      <c r="BP110" s="885"/>
      <c r="BQ110" s="917">
        <v>53604321</v>
      </c>
      <c r="BR110" s="918"/>
      <c r="BS110" s="918"/>
      <c r="BT110" s="918"/>
      <c r="BU110" s="918"/>
      <c r="BV110" s="918">
        <v>51556458</v>
      </c>
      <c r="BW110" s="918"/>
      <c r="BX110" s="918"/>
      <c r="BY110" s="918"/>
      <c r="BZ110" s="918"/>
      <c r="CA110" s="918">
        <v>49265281</v>
      </c>
      <c r="CB110" s="918"/>
      <c r="CC110" s="918"/>
      <c r="CD110" s="918"/>
      <c r="CE110" s="918"/>
      <c r="CF110" s="931">
        <v>203.9</v>
      </c>
      <c r="CG110" s="932"/>
      <c r="CH110" s="932"/>
      <c r="CI110" s="932"/>
      <c r="CJ110" s="932"/>
      <c r="CK110" s="933" t="s">
        <v>416</v>
      </c>
      <c r="CL110" s="934"/>
      <c r="CM110" s="916" t="s">
        <v>417</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122</v>
      </c>
      <c r="DH110" s="918"/>
      <c r="DI110" s="918"/>
      <c r="DJ110" s="918"/>
      <c r="DK110" s="918"/>
      <c r="DL110" s="918" t="s">
        <v>122</v>
      </c>
      <c r="DM110" s="918"/>
      <c r="DN110" s="918"/>
      <c r="DO110" s="918"/>
      <c r="DP110" s="918"/>
      <c r="DQ110" s="918" t="s">
        <v>122</v>
      </c>
      <c r="DR110" s="918"/>
      <c r="DS110" s="918"/>
      <c r="DT110" s="918"/>
      <c r="DU110" s="918"/>
      <c r="DV110" s="919" t="s">
        <v>122</v>
      </c>
      <c r="DW110" s="919"/>
      <c r="DX110" s="919"/>
      <c r="DY110" s="919"/>
      <c r="DZ110" s="920"/>
    </row>
    <row r="111" spans="1:131" s="212" customFormat="1" ht="26.25" customHeight="1" x14ac:dyDescent="0.15">
      <c r="A111" s="921" t="s">
        <v>418</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122</v>
      </c>
      <c r="AB111" s="925"/>
      <c r="AC111" s="925"/>
      <c r="AD111" s="925"/>
      <c r="AE111" s="926"/>
      <c r="AF111" s="927" t="s">
        <v>122</v>
      </c>
      <c r="AG111" s="925"/>
      <c r="AH111" s="925"/>
      <c r="AI111" s="925"/>
      <c r="AJ111" s="926"/>
      <c r="AK111" s="927" t="s">
        <v>122</v>
      </c>
      <c r="AL111" s="925"/>
      <c r="AM111" s="925"/>
      <c r="AN111" s="925"/>
      <c r="AO111" s="926"/>
      <c r="AP111" s="928" t="s">
        <v>122</v>
      </c>
      <c r="AQ111" s="929"/>
      <c r="AR111" s="929"/>
      <c r="AS111" s="929"/>
      <c r="AT111" s="930"/>
      <c r="AU111" s="895"/>
      <c r="AV111" s="896"/>
      <c r="AW111" s="896"/>
      <c r="AX111" s="896"/>
      <c r="AY111" s="896"/>
      <c r="AZ111" s="909" t="s">
        <v>419</v>
      </c>
      <c r="BA111" s="910"/>
      <c r="BB111" s="910"/>
      <c r="BC111" s="910"/>
      <c r="BD111" s="910"/>
      <c r="BE111" s="910"/>
      <c r="BF111" s="910"/>
      <c r="BG111" s="910"/>
      <c r="BH111" s="910"/>
      <c r="BI111" s="910"/>
      <c r="BJ111" s="910"/>
      <c r="BK111" s="910"/>
      <c r="BL111" s="910"/>
      <c r="BM111" s="910"/>
      <c r="BN111" s="910"/>
      <c r="BO111" s="910"/>
      <c r="BP111" s="911"/>
      <c r="BQ111" s="912">
        <v>23304</v>
      </c>
      <c r="BR111" s="913"/>
      <c r="BS111" s="913"/>
      <c r="BT111" s="913"/>
      <c r="BU111" s="913"/>
      <c r="BV111" s="913">
        <v>15536</v>
      </c>
      <c r="BW111" s="913"/>
      <c r="BX111" s="913"/>
      <c r="BY111" s="913"/>
      <c r="BZ111" s="913"/>
      <c r="CA111" s="913">
        <v>7768</v>
      </c>
      <c r="CB111" s="913"/>
      <c r="CC111" s="913"/>
      <c r="CD111" s="913"/>
      <c r="CE111" s="913"/>
      <c r="CF111" s="907">
        <v>0</v>
      </c>
      <c r="CG111" s="908"/>
      <c r="CH111" s="908"/>
      <c r="CI111" s="908"/>
      <c r="CJ111" s="908"/>
      <c r="CK111" s="935"/>
      <c r="CL111" s="936"/>
      <c r="CM111" s="909" t="s">
        <v>420</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122</v>
      </c>
      <c r="DH111" s="913"/>
      <c r="DI111" s="913"/>
      <c r="DJ111" s="913"/>
      <c r="DK111" s="913"/>
      <c r="DL111" s="913" t="s">
        <v>122</v>
      </c>
      <c r="DM111" s="913"/>
      <c r="DN111" s="913"/>
      <c r="DO111" s="913"/>
      <c r="DP111" s="913"/>
      <c r="DQ111" s="913" t="s">
        <v>122</v>
      </c>
      <c r="DR111" s="913"/>
      <c r="DS111" s="913"/>
      <c r="DT111" s="913"/>
      <c r="DU111" s="913"/>
      <c r="DV111" s="914" t="s">
        <v>122</v>
      </c>
      <c r="DW111" s="914"/>
      <c r="DX111" s="914"/>
      <c r="DY111" s="914"/>
      <c r="DZ111" s="915"/>
    </row>
    <row r="112" spans="1:131" s="212" customFormat="1" ht="26.25" customHeight="1" x14ac:dyDescent="0.15">
      <c r="A112" s="939" t="s">
        <v>421</v>
      </c>
      <c r="B112" s="940"/>
      <c r="C112" s="910" t="s">
        <v>422</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122</v>
      </c>
      <c r="AB112" s="946"/>
      <c r="AC112" s="946"/>
      <c r="AD112" s="946"/>
      <c r="AE112" s="947"/>
      <c r="AF112" s="948" t="s">
        <v>122</v>
      </c>
      <c r="AG112" s="946"/>
      <c r="AH112" s="946"/>
      <c r="AI112" s="946"/>
      <c r="AJ112" s="947"/>
      <c r="AK112" s="948" t="s">
        <v>122</v>
      </c>
      <c r="AL112" s="946"/>
      <c r="AM112" s="946"/>
      <c r="AN112" s="946"/>
      <c r="AO112" s="947"/>
      <c r="AP112" s="949" t="s">
        <v>122</v>
      </c>
      <c r="AQ112" s="950"/>
      <c r="AR112" s="950"/>
      <c r="AS112" s="950"/>
      <c r="AT112" s="951"/>
      <c r="AU112" s="895"/>
      <c r="AV112" s="896"/>
      <c r="AW112" s="896"/>
      <c r="AX112" s="896"/>
      <c r="AY112" s="896"/>
      <c r="AZ112" s="909" t="s">
        <v>423</v>
      </c>
      <c r="BA112" s="910"/>
      <c r="BB112" s="910"/>
      <c r="BC112" s="910"/>
      <c r="BD112" s="910"/>
      <c r="BE112" s="910"/>
      <c r="BF112" s="910"/>
      <c r="BG112" s="910"/>
      <c r="BH112" s="910"/>
      <c r="BI112" s="910"/>
      <c r="BJ112" s="910"/>
      <c r="BK112" s="910"/>
      <c r="BL112" s="910"/>
      <c r="BM112" s="910"/>
      <c r="BN112" s="910"/>
      <c r="BO112" s="910"/>
      <c r="BP112" s="911"/>
      <c r="BQ112" s="912">
        <v>25366006</v>
      </c>
      <c r="BR112" s="913"/>
      <c r="BS112" s="913"/>
      <c r="BT112" s="913"/>
      <c r="BU112" s="913"/>
      <c r="BV112" s="913">
        <v>23349070</v>
      </c>
      <c r="BW112" s="913"/>
      <c r="BX112" s="913"/>
      <c r="BY112" s="913"/>
      <c r="BZ112" s="913"/>
      <c r="CA112" s="913">
        <v>24113444</v>
      </c>
      <c r="CB112" s="913"/>
      <c r="CC112" s="913"/>
      <c r="CD112" s="913"/>
      <c r="CE112" s="913"/>
      <c r="CF112" s="907">
        <v>99.8</v>
      </c>
      <c r="CG112" s="908"/>
      <c r="CH112" s="908"/>
      <c r="CI112" s="908"/>
      <c r="CJ112" s="908"/>
      <c r="CK112" s="935"/>
      <c r="CL112" s="936"/>
      <c r="CM112" s="909" t="s">
        <v>424</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122</v>
      </c>
      <c r="DH112" s="913"/>
      <c r="DI112" s="913"/>
      <c r="DJ112" s="913"/>
      <c r="DK112" s="913"/>
      <c r="DL112" s="913" t="s">
        <v>122</v>
      </c>
      <c r="DM112" s="913"/>
      <c r="DN112" s="913"/>
      <c r="DO112" s="913"/>
      <c r="DP112" s="913"/>
      <c r="DQ112" s="913" t="s">
        <v>122</v>
      </c>
      <c r="DR112" s="913"/>
      <c r="DS112" s="913"/>
      <c r="DT112" s="913"/>
      <c r="DU112" s="913"/>
      <c r="DV112" s="914" t="s">
        <v>122</v>
      </c>
      <c r="DW112" s="914"/>
      <c r="DX112" s="914"/>
      <c r="DY112" s="914"/>
      <c r="DZ112" s="915"/>
    </row>
    <row r="113" spans="1:130" s="212" customFormat="1" ht="26.25" customHeight="1" x14ac:dyDescent="0.15">
      <c r="A113" s="941"/>
      <c r="B113" s="942"/>
      <c r="C113" s="910" t="s">
        <v>425</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1647672</v>
      </c>
      <c r="AB113" s="925"/>
      <c r="AC113" s="925"/>
      <c r="AD113" s="925"/>
      <c r="AE113" s="926"/>
      <c r="AF113" s="927">
        <v>1671563</v>
      </c>
      <c r="AG113" s="925"/>
      <c r="AH113" s="925"/>
      <c r="AI113" s="925"/>
      <c r="AJ113" s="926"/>
      <c r="AK113" s="927">
        <v>1589999</v>
      </c>
      <c r="AL113" s="925"/>
      <c r="AM113" s="925"/>
      <c r="AN113" s="925"/>
      <c r="AO113" s="926"/>
      <c r="AP113" s="928">
        <v>6.6</v>
      </c>
      <c r="AQ113" s="929"/>
      <c r="AR113" s="929"/>
      <c r="AS113" s="929"/>
      <c r="AT113" s="930"/>
      <c r="AU113" s="895"/>
      <c r="AV113" s="896"/>
      <c r="AW113" s="896"/>
      <c r="AX113" s="896"/>
      <c r="AY113" s="896"/>
      <c r="AZ113" s="909" t="s">
        <v>426</v>
      </c>
      <c r="BA113" s="910"/>
      <c r="BB113" s="910"/>
      <c r="BC113" s="910"/>
      <c r="BD113" s="910"/>
      <c r="BE113" s="910"/>
      <c r="BF113" s="910"/>
      <c r="BG113" s="910"/>
      <c r="BH113" s="910"/>
      <c r="BI113" s="910"/>
      <c r="BJ113" s="910"/>
      <c r="BK113" s="910"/>
      <c r="BL113" s="910"/>
      <c r="BM113" s="910"/>
      <c r="BN113" s="910"/>
      <c r="BO113" s="910"/>
      <c r="BP113" s="911"/>
      <c r="BQ113" s="912">
        <v>588332</v>
      </c>
      <c r="BR113" s="913"/>
      <c r="BS113" s="913"/>
      <c r="BT113" s="913"/>
      <c r="BU113" s="913"/>
      <c r="BV113" s="913">
        <v>622502</v>
      </c>
      <c r="BW113" s="913"/>
      <c r="BX113" s="913"/>
      <c r="BY113" s="913"/>
      <c r="BZ113" s="913"/>
      <c r="CA113" s="913">
        <v>542468</v>
      </c>
      <c r="CB113" s="913"/>
      <c r="CC113" s="913"/>
      <c r="CD113" s="913"/>
      <c r="CE113" s="913"/>
      <c r="CF113" s="907">
        <v>2.2000000000000002</v>
      </c>
      <c r="CG113" s="908"/>
      <c r="CH113" s="908"/>
      <c r="CI113" s="908"/>
      <c r="CJ113" s="908"/>
      <c r="CK113" s="935"/>
      <c r="CL113" s="936"/>
      <c r="CM113" s="909" t="s">
        <v>427</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122</v>
      </c>
      <c r="DH113" s="946"/>
      <c r="DI113" s="946"/>
      <c r="DJ113" s="946"/>
      <c r="DK113" s="947"/>
      <c r="DL113" s="948" t="s">
        <v>122</v>
      </c>
      <c r="DM113" s="946"/>
      <c r="DN113" s="946"/>
      <c r="DO113" s="946"/>
      <c r="DP113" s="947"/>
      <c r="DQ113" s="948" t="s">
        <v>122</v>
      </c>
      <c r="DR113" s="946"/>
      <c r="DS113" s="946"/>
      <c r="DT113" s="946"/>
      <c r="DU113" s="947"/>
      <c r="DV113" s="949" t="s">
        <v>122</v>
      </c>
      <c r="DW113" s="950"/>
      <c r="DX113" s="950"/>
      <c r="DY113" s="950"/>
      <c r="DZ113" s="951"/>
    </row>
    <row r="114" spans="1:130" s="212" customFormat="1" ht="26.25" customHeight="1" x14ac:dyDescent="0.15">
      <c r="A114" s="941"/>
      <c r="B114" s="942"/>
      <c r="C114" s="910" t="s">
        <v>428</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37602</v>
      </c>
      <c r="AB114" s="946"/>
      <c r="AC114" s="946"/>
      <c r="AD114" s="946"/>
      <c r="AE114" s="947"/>
      <c r="AF114" s="948">
        <v>45496</v>
      </c>
      <c r="AG114" s="946"/>
      <c r="AH114" s="946"/>
      <c r="AI114" s="946"/>
      <c r="AJ114" s="947"/>
      <c r="AK114" s="948">
        <v>59371</v>
      </c>
      <c r="AL114" s="946"/>
      <c r="AM114" s="946"/>
      <c r="AN114" s="946"/>
      <c r="AO114" s="947"/>
      <c r="AP114" s="949">
        <v>0.2</v>
      </c>
      <c r="AQ114" s="950"/>
      <c r="AR114" s="950"/>
      <c r="AS114" s="950"/>
      <c r="AT114" s="951"/>
      <c r="AU114" s="895"/>
      <c r="AV114" s="896"/>
      <c r="AW114" s="896"/>
      <c r="AX114" s="896"/>
      <c r="AY114" s="896"/>
      <c r="AZ114" s="909" t="s">
        <v>429</v>
      </c>
      <c r="BA114" s="910"/>
      <c r="BB114" s="910"/>
      <c r="BC114" s="910"/>
      <c r="BD114" s="910"/>
      <c r="BE114" s="910"/>
      <c r="BF114" s="910"/>
      <c r="BG114" s="910"/>
      <c r="BH114" s="910"/>
      <c r="BI114" s="910"/>
      <c r="BJ114" s="910"/>
      <c r="BK114" s="910"/>
      <c r="BL114" s="910"/>
      <c r="BM114" s="910"/>
      <c r="BN114" s="910"/>
      <c r="BO114" s="910"/>
      <c r="BP114" s="911"/>
      <c r="BQ114" s="912">
        <v>5708793</v>
      </c>
      <c r="BR114" s="913"/>
      <c r="BS114" s="913"/>
      <c r="BT114" s="913"/>
      <c r="BU114" s="913"/>
      <c r="BV114" s="913">
        <v>5598681</v>
      </c>
      <c r="BW114" s="913"/>
      <c r="BX114" s="913"/>
      <c r="BY114" s="913"/>
      <c r="BZ114" s="913"/>
      <c r="CA114" s="913">
        <v>5635941</v>
      </c>
      <c r="CB114" s="913"/>
      <c r="CC114" s="913"/>
      <c r="CD114" s="913"/>
      <c r="CE114" s="913"/>
      <c r="CF114" s="907">
        <v>23.3</v>
      </c>
      <c r="CG114" s="908"/>
      <c r="CH114" s="908"/>
      <c r="CI114" s="908"/>
      <c r="CJ114" s="908"/>
      <c r="CK114" s="935"/>
      <c r="CL114" s="936"/>
      <c r="CM114" s="909" t="s">
        <v>430</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122</v>
      </c>
      <c r="DH114" s="946"/>
      <c r="DI114" s="946"/>
      <c r="DJ114" s="946"/>
      <c r="DK114" s="947"/>
      <c r="DL114" s="948" t="s">
        <v>122</v>
      </c>
      <c r="DM114" s="946"/>
      <c r="DN114" s="946"/>
      <c r="DO114" s="946"/>
      <c r="DP114" s="947"/>
      <c r="DQ114" s="948" t="s">
        <v>122</v>
      </c>
      <c r="DR114" s="946"/>
      <c r="DS114" s="946"/>
      <c r="DT114" s="946"/>
      <c r="DU114" s="947"/>
      <c r="DV114" s="949" t="s">
        <v>122</v>
      </c>
      <c r="DW114" s="950"/>
      <c r="DX114" s="950"/>
      <c r="DY114" s="950"/>
      <c r="DZ114" s="951"/>
    </row>
    <row r="115" spans="1:130" s="212" customFormat="1" ht="26.25" customHeight="1" x14ac:dyDescent="0.15">
      <c r="A115" s="941"/>
      <c r="B115" s="942"/>
      <c r="C115" s="910" t="s">
        <v>431</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v>12298</v>
      </c>
      <c r="AB115" s="925"/>
      <c r="AC115" s="925"/>
      <c r="AD115" s="925"/>
      <c r="AE115" s="926"/>
      <c r="AF115" s="927">
        <v>11097</v>
      </c>
      <c r="AG115" s="925"/>
      <c r="AH115" s="925"/>
      <c r="AI115" s="925"/>
      <c r="AJ115" s="926"/>
      <c r="AK115" s="927">
        <v>11518</v>
      </c>
      <c r="AL115" s="925"/>
      <c r="AM115" s="925"/>
      <c r="AN115" s="925"/>
      <c r="AO115" s="926"/>
      <c r="AP115" s="928">
        <v>0</v>
      </c>
      <c r="AQ115" s="929"/>
      <c r="AR115" s="929"/>
      <c r="AS115" s="929"/>
      <c r="AT115" s="930"/>
      <c r="AU115" s="895"/>
      <c r="AV115" s="896"/>
      <c r="AW115" s="896"/>
      <c r="AX115" s="896"/>
      <c r="AY115" s="896"/>
      <c r="AZ115" s="909" t="s">
        <v>432</v>
      </c>
      <c r="BA115" s="910"/>
      <c r="BB115" s="910"/>
      <c r="BC115" s="910"/>
      <c r="BD115" s="910"/>
      <c r="BE115" s="910"/>
      <c r="BF115" s="910"/>
      <c r="BG115" s="910"/>
      <c r="BH115" s="910"/>
      <c r="BI115" s="910"/>
      <c r="BJ115" s="910"/>
      <c r="BK115" s="910"/>
      <c r="BL115" s="910"/>
      <c r="BM115" s="910"/>
      <c r="BN115" s="910"/>
      <c r="BO115" s="910"/>
      <c r="BP115" s="911"/>
      <c r="BQ115" s="912" t="s">
        <v>122</v>
      </c>
      <c r="BR115" s="913"/>
      <c r="BS115" s="913"/>
      <c r="BT115" s="913"/>
      <c r="BU115" s="913"/>
      <c r="BV115" s="913" t="s">
        <v>122</v>
      </c>
      <c r="BW115" s="913"/>
      <c r="BX115" s="913"/>
      <c r="BY115" s="913"/>
      <c r="BZ115" s="913"/>
      <c r="CA115" s="913" t="s">
        <v>122</v>
      </c>
      <c r="CB115" s="913"/>
      <c r="CC115" s="913"/>
      <c r="CD115" s="913"/>
      <c r="CE115" s="913"/>
      <c r="CF115" s="907" t="s">
        <v>122</v>
      </c>
      <c r="CG115" s="908"/>
      <c r="CH115" s="908"/>
      <c r="CI115" s="908"/>
      <c r="CJ115" s="908"/>
      <c r="CK115" s="935"/>
      <c r="CL115" s="936"/>
      <c r="CM115" s="909" t="s">
        <v>433</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122</v>
      </c>
      <c r="DH115" s="946"/>
      <c r="DI115" s="946"/>
      <c r="DJ115" s="946"/>
      <c r="DK115" s="947"/>
      <c r="DL115" s="948" t="s">
        <v>122</v>
      </c>
      <c r="DM115" s="946"/>
      <c r="DN115" s="946"/>
      <c r="DO115" s="946"/>
      <c r="DP115" s="947"/>
      <c r="DQ115" s="948" t="s">
        <v>122</v>
      </c>
      <c r="DR115" s="946"/>
      <c r="DS115" s="946"/>
      <c r="DT115" s="946"/>
      <c r="DU115" s="947"/>
      <c r="DV115" s="949" t="s">
        <v>122</v>
      </c>
      <c r="DW115" s="950"/>
      <c r="DX115" s="950"/>
      <c r="DY115" s="950"/>
      <c r="DZ115" s="951"/>
    </row>
    <row r="116" spans="1:130" s="212" customFormat="1" ht="26.25" customHeight="1" x14ac:dyDescent="0.15">
      <c r="A116" s="943"/>
      <c r="B116" s="944"/>
      <c r="C116" s="952" t="s">
        <v>434</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122</v>
      </c>
      <c r="AB116" s="946"/>
      <c r="AC116" s="946"/>
      <c r="AD116" s="946"/>
      <c r="AE116" s="947"/>
      <c r="AF116" s="948" t="s">
        <v>122</v>
      </c>
      <c r="AG116" s="946"/>
      <c r="AH116" s="946"/>
      <c r="AI116" s="946"/>
      <c r="AJ116" s="947"/>
      <c r="AK116" s="948" t="s">
        <v>122</v>
      </c>
      <c r="AL116" s="946"/>
      <c r="AM116" s="946"/>
      <c r="AN116" s="946"/>
      <c r="AO116" s="947"/>
      <c r="AP116" s="949" t="s">
        <v>122</v>
      </c>
      <c r="AQ116" s="950"/>
      <c r="AR116" s="950"/>
      <c r="AS116" s="950"/>
      <c r="AT116" s="951"/>
      <c r="AU116" s="895"/>
      <c r="AV116" s="896"/>
      <c r="AW116" s="896"/>
      <c r="AX116" s="896"/>
      <c r="AY116" s="896"/>
      <c r="AZ116" s="954" t="s">
        <v>435</v>
      </c>
      <c r="BA116" s="955"/>
      <c r="BB116" s="955"/>
      <c r="BC116" s="955"/>
      <c r="BD116" s="955"/>
      <c r="BE116" s="955"/>
      <c r="BF116" s="955"/>
      <c r="BG116" s="955"/>
      <c r="BH116" s="955"/>
      <c r="BI116" s="955"/>
      <c r="BJ116" s="955"/>
      <c r="BK116" s="955"/>
      <c r="BL116" s="955"/>
      <c r="BM116" s="955"/>
      <c r="BN116" s="955"/>
      <c r="BO116" s="955"/>
      <c r="BP116" s="956"/>
      <c r="BQ116" s="912" t="s">
        <v>122</v>
      </c>
      <c r="BR116" s="913"/>
      <c r="BS116" s="913"/>
      <c r="BT116" s="913"/>
      <c r="BU116" s="913"/>
      <c r="BV116" s="913" t="s">
        <v>122</v>
      </c>
      <c r="BW116" s="913"/>
      <c r="BX116" s="913"/>
      <c r="BY116" s="913"/>
      <c r="BZ116" s="913"/>
      <c r="CA116" s="913" t="s">
        <v>122</v>
      </c>
      <c r="CB116" s="913"/>
      <c r="CC116" s="913"/>
      <c r="CD116" s="913"/>
      <c r="CE116" s="913"/>
      <c r="CF116" s="907" t="s">
        <v>122</v>
      </c>
      <c r="CG116" s="908"/>
      <c r="CH116" s="908"/>
      <c r="CI116" s="908"/>
      <c r="CJ116" s="908"/>
      <c r="CK116" s="935"/>
      <c r="CL116" s="936"/>
      <c r="CM116" s="909" t="s">
        <v>436</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v>23304</v>
      </c>
      <c r="DH116" s="946"/>
      <c r="DI116" s="946"/>
      <c r="DJ116" s="946"/>
      <c r="DK116" s="947"/>
      <c r="DL116" s="948">
        <v>15536</v>
      </c>
      <c r="DM116" s="946"/>
      <c r="DN116" s="946"/>
      <c r="DO116" s="946"/>
      <c r="DP116" s="947"/>
      <c r="DQ116" s="948">
        <v>7768</v>
      </c>
      <c r="DR116" s="946"/>
      <c r="DS116" s="946"/>
      <c r="DT116" s="946"/>
      <c r="DU116" s="947"/>
      <c r="DV116" s="949">
        <v>0</v>
      </c>
      <c r="DW116" s="950"/>
      <c r="DX116" s="950"/>
      <c r="DY116" s="950"/>
      <c r="DZ116" s="951"/>
    </row>
    <row r="117" spans="1:130" s="212" customFormat="1" ht="26.25" customHeight="1" x14ac:dyDescent="0.15">
      <c r="A117" s="899" t="s">
        <v>177</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437</v>
      </c>
      <c r="Z117" s="881"/>
      <c r="AA117" s="965">
        <v>7366033</v>
      </c>
      <c r="AB117" s="966"/>
      <c r="AC117" s="966"/>
      <c r="AD117" s="966"/>
      <c r="AE117" s="967"/>
      <c r="AF117" s="968">
        <v>7497205</v>
      </c>
      <c r="AG117" s="966"/>
      <c r="AH117" s="966"/>
      <c r="AI117" s="966"/>
      <c r="AJ117" s="967"/>
      <c r="AK117" s="968">
        <v>7342448</v>
      </c>
      <c r="AL117" s="966"/>
      <c r="AM117" s="966"/>
      <c r="AN117" s="966"/>
      <c r="AO117" s="967"/>
      <c r="AP117" s="969"/>
      <c r="AQ117" s="970"/>
      <c r="AR117" s="970"/>
      <c r="AS117" s="970"/>
      <c r="AT117" s="971"/>
      <c r="AU117" s="895"/>
      <c r="AV117" s="896"/>
      <c r="AW117" s="896"/>
      <c r="AX117" s="896"/>
      <c r="AY117" s="896"/>
      <c r="AZ117" s="961" t="s">
        <v>438</v>
      </c>
      <c r="BA117" s="962"/>
      <c r="BB117" s="962"/>
      <c r="BC117" s="962"/>
      <c r="BD117" s="962"/>
      <c r="BE117" s="962"/>
      <c r="BF117" s="962"/>
      <c r="BG117" s="962"/>
      <c r="BH117" s="962"/>
      <c r="BI117" s="962"/>
      <c r="BJ117" s="962"/>
      <c r="BK117" s="962"/>
      <c r="BL117" s="962"/>
      <c r="BM117" s="962"/>
      <c r="BN117" s="962"/>
      <c r="BO117" s="962"/>
      <c r="BP117" s="963"/>
      <c r="BQ117" s="912" t="s">
        <v>122</v>
      </c>
      <c r="BR117" s="913"/>
      <c r="BS117" s="913"/>
      <c r="BT117" s="913"/>
      <c r="BU117" s="913"/>
      <c r="BV117" s="913" t="s">
        <v>122</v>
      </c>
      <c r="BW117" s="913"/>
      <c r="BX117" s="913"/>
      <c r="BY117" s="913"/>
      <c r="BZ117" s="913"/>
      <c r="CA117" s="913" t="s">
        <v>122</v>
      </c>
      <c r="CB117" s="913"/>
      <c r="CC117" s="913"/>
      <c r="CD117" s="913"/>
      <c r="CE117" s="913"/>
      <c r="CF117" s="907" t="s">
        <v>122</v>
      </c>
      <c r="CG117" s="908"/>
      <c r="CH117" s="908"/>
      <c r="CI117" s="908"/>
      <c r="CJ117" s="908"/>
      <c r="CK117" s="935"/>
      <c r="CL117" s="936"/>
      <c r="CM117" s="909" t="s">
        <v>439</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122</v>
      </c>
      <c r="DH117" s="946"/>
      <c r="DI117" s="946"/>
      <c r="DJ117" s="946"/>
      <c r="DK117" s="947"/>
      <c r="DL117" s="948" t="s">
        <v>122</v>
      </c>
      <c r="DM117" s="946"/>
      <c r="DN117" s="946"/>
      <c r="DO117" s="946"/>
      <c r="DP117" s="947"/>
      <c r="DQ117" s="948" t="s">
        <v>122</v>
      </c>
      <c r="DR117" s="946"/>
      <c r="DS117" s="946"/>
      <c r="DT117" s="946"/>
      <c r="DU117" s="947"/>
      <c r="DV117" s="949" t="s">
        <v>122</v>
      </c>
      <c r="DW117" s="950"/>
      <c r="DX117" s="950"/>
      <c r="DY117" s="950"/>
      <c r="DZ117" s="951"/>
    </row>
    <row r="118" spans="1:130" s="212" customFormat="1" ht="26.25" customHeight="1" x14ac:dyDescent="0.15">
      <c r="A118" s="899" t="s">
        <v>413</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410</v>
      </c>
      <c r="AB118" s="880"/>
      <c r="AC118" s="880"/>
      <c r="AD118" s="880"/>
      <c r="AE118" s="881"/>
      <c r="AF118" s="879" t="s">
        <v>411</v>
      </c>
      <c r="AG118" s="880"/>
      <c r="AH118" s="880"/>
      <c r="AI118" s="880"/>
      <c r="AJ118" s="881"/>
      <c r="AK118" s="879" t="s">
        <v>294</v>
      </c>
      <c r="AL118" s="880"/>
      <c r="AM118" s="880"/>
      <c r="AN118" s="880"/>
      <c r="AO118" s="881"/>
      <c r="AP118" s="957" t="s">
        <v>412</v>
      </c>
      <c r="AQ118" s="958"/>
      <c r="AR118" s="958"/>
      <c r="AS118" s="958"/>
      <c r="AT118" s="959"/>
      <c r="AU118" s="895"/>
      <c r="AV118" s="896"/>
      <c r="AW118" s="896"/>
      <c r="AX118" s="896"/>
      <c r="AY118" s="896"/>
      <c r="AZ118" s="960" t="s">
        <v>440</v>
      </c>
      <c r="BA118" s="952"/>
      <c r="BB118" s="952"/>
      <c r="BC118" s="952"/>
      <c r="BD118" s="952"/>
      <c r="BE118" s="952"/>
      <c r="BF118" s="952"/>
      <c r="BG118" s="952"/>
      <c r="BH118" s="952"/>
      <c r="BI118" s="952"/>
      <c r="BJ118" s="952"/>
      <c r="BK118" s="952"/>
      <c r="BL118" s="952"/>
      <c r="BM118" s="952"/>
      <c r="BN118" s="952"/>
      <c r="BO118" s="952"/>
      <c r="BP118" s="953"/>
      <c r="BQ118" s="986" t="s">
        <v>122</v>
      </c>
      <c r="BR118" s="987"/>
      <c r="BS118" s="987"/>
      <c r="BT118" s="987"/>
      <c r="BU118" s="987"/>
      <c r="BV118" s="987" t="s">
        <v>122</v>
      </c>
      <c r="BW118" s="987"/>
      <c r="BX118" s="987"/>
      <c r="BY118" s="987"/>
      <c r="BZ118" s="987"/>
      <c r="CA118" s="987" t="s">
        <v>122</v>
      </c>
      <c r="CB118" s="987"/>
      <c r="CC118" s="987"/>
      <c r="CD118" s="987"/>
      <c r="CE118" s="987"/>
      <c r="CF118" s="907" t="s">
        <v>122</v>
      </c>
      <c r="CG118" s="908"/>
      <c r="CH118" s="908"/>
      <c r="CI118" s="908"/>
      <c r="CJ118" s="908"/>
      <c r="CK118" s="935"/>
      <c r="CL118" s="936"/>
      <c r="CM118" s="909" t="s">
        <v>441</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122</v>
      </c>
      <c r="DH118" s="946"/>
      <c r="DI118" s="946"/>
      <c r="DJ118" s="946"/>
      <c r="DK118" s="947"/>
      <c r="DL118" s="948" t="s">
        <v>122</v>
      </c>
      <c r="DM118" s="946"/>
      <c r="DN118" s="946"/>
      <c r="DO118" s="946"/>
      <c r="DP118" s="947"/>
      <c r="DQ118" s="948" t="s">
        <v>122</v>
      </c>
      <c r="DR118" s="946"/>
      <c r="DS118" s="946"/>
      <c r="DT118" s="946"/>
      <c r="DU118" s="947"/>
      <c r="DV118" s="949" t="s">
        <v>122</v>
      </c>
      <c r="DW118" s="950"/>
      <c r="DX118" s="950"/>
      <c r="DY118" s="950"/>
      <c r="DZ118" s="951"/>
    </row>
    <row r="119" spans="1:130" s="212" customFormat="1" ht="26.25" customHeight="1" x14ac:dyDescent="0.15">
      <c r="A119" s="1043" t="s">
        <v>416</v>
      </c>
      <c r="B119" s="934"/>
      <c r="C119" s="916" t="s">
        <v>417</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122</v>
      </c>
      <c r="AB119" s="887"/>
      <c r="AC119" s="887"/>
      <c r="AD119" s="887"/>
      <c r="AE119" s="888"/>
      <c r="AF119" s="889" t="s">
        <v>122</v>
      </c>
      <c r="AG119" s="887"/>
      <c r="AH119" s="887"/>
      <c r="AI119" s="887"/>
      <c r="AJ119" s="888"/>
      <c r="AK119" s="889" t="s">
        <v>122</v>
      </c>
      <c r="AL119" s="887"/>
      <c r="AM119" s="887"/>
      <c r="AN119" s="887"/>
      <c r="AO119" s="888"/>
      <c r="AP119" s="890" t="s">
        <v>122</v>
      </c>
      <c r="AQ119" s="891"/>
      <c r="AR119" s="891"/>
      <c r="AS119" s="891"/>
      <c r="AT119" s="892"/>
      <c r="AU119" s="897"/>
      <c r="AV119" s="898"/>
      <c r="AW119" s="898"/>
      <c r="AX119" s="898"/>
      <c r="AY119" s="898"/>
      <c r="AZ119" s="235" t="s">
        <v>177</v>
      </c>
      <c r="BA119" s="235"/>
      <c r="BB119" s="235"/>
      <c r="BC119" s="235"/>
      <c r="BD119" s="235"/>
      <c r="BE119" s="235"/>
      <c r="BF119" s="235"/>
      <c r="BG119" s="235"/>
      <c r="BH119" s="235"/>
      <c r="BI119" s="235"/>
      <c r="BJ119" s="235"/>
      <c r="BK119" s="235"/>
      <c r="BL119" s="235"/>
      <c r="BM119" s="235"/>
      <c r="BN119" s="235"/>
      <c r="BO119" s="964" t="s">
        <v>442</v>
      </c>
      <c r="BP119" s="992"/>
      <c r="BQ119" s="986">
        <v>85290756</v>
      </c>
      <c r="BR119" s="987"/>
      <c r="BS119" s="987"/>
      <c r="BT119" s="987"/>
      <c r="BU119" s="987"/>
      <c r="BV119" s="987">
        <v>81142247</v>
      </c>
      <c r="BW119" s="987"/>
      <c r="BX119" s="987"/>
      <c r="BY119" s="987"/>
      <c r="BZ119" s="987"/>
      <c r="CA119" s="987">
        <v>79564902</v>
      </c>
      <c r="CB119" s="987"/>
      <c r="CC119" s="987"/>
      <c r="CD119" s="987"/>
      <c r="CE119" s="987"/>
      <c r="CF119" s="988"/>
      <c r="CG119" s="989"/>
      <c r="CH119" s="989"/>
      <c r="CI119" s="989"/>
      <c r="CJ119" s="990"/>
      <c r="CK119" s="937"/>
      <c r="CL119" s="938"/>
      <c r="CM119" s="960" t="s">
        <v>443</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t="s">
        <v>122</v>
      </c>
      <c r="DH119" s="973"/>
      <c r="DI119" s="973"/>
      <c r="DJ119" s="973"/>
      <c r="DK119" s="974"/>
      <c r="DL119" s="972" t="s">
        <v>122</v>
      </c>
      <c r="DM119" s="973"/>
      <c r="DN119" s="973"/>
      <c r="DO119" s="973"/>
      <c r="DP119" s="974"/>
      <c r="DQ119" s="972" t="s">
        <v>122</v>
      </c>
      <c r="DR119" s="973"/>
      <c r="DS119" s="973"/>
      <c r="DT119" s="973"/>
      <c r="DU119" s="974"/>
      <c r="DV119" s="975" t="s">
        <v>122</v>
      </c>
      <c r="DW119" s="976"/>
      <c r="DX119" s="976"/>
      <c r="DY119" s="976"/>
      <c r="DZ119" s="977"/>
    </row>
    <row r="120" spans="1:130" s="212" customFormat="1" ht="26.25" customHeight="1" x14ac:dyDescent="0.15">
      <c r="A120" s="1044"/>
      <c r="B120" s="936"/>
      <c r="C120" s="909" t="s">
        <v>420</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122</v>
      </c>
      <c r="AB120" s="946"/>
      <c r="AC120" s="946"/>
      <c r="AD120" s="946"/>
      <c r="AE120" s="947"/>
      <c r="AF120" s="948" t="s">
        <v>122</v>
      </c>
      <c r="AG120" s="946"/>
      <c r="AH120" s="946"/>
      <c r="AI120" s="946"/>
      <c r="AJ120" s="947"/>
      <c r="AK120" s="948" t="s">
        <v>122</v>
      </c>
      <c r="AL120" s="946"/>
      <c r="AM120" s="946"/>
      <c r="AN120" s="946"/>
      <c r="AO120" s="947"/>
      <c r="AP120" s="949" t="s">
        <v>122</v>
      </c>
      <c r="AQ120" s="950"/>
      <c r="AR120" s="950"/>
      <c r="AS120" s="950"/>
      <c r="AT120" s="951"/>
      <c r="AU120" s="978" t="s">
        <v>444</v>
      </c>
      <c r="AV120" s="979"/>
      <c r="AW120" s="979"/>
      <c r="AX120" s="979"/>
      <c r="AY120" s="980"/>
      <c r="AZ120" s="916" t="s">
        <v>445</v>
      </c>
      <c r="BA120" s="884"/>
      <c r="BB120" s="884"/>
      <c r="BC120" s="884"/>
      <c r="BD120" s="884"/>
      <c r="BE120" s="884"/>
      <c r="BF120" s="884"/>
      <c r="BG120" s="884"/>
      <c r="BH120" s="884"/>
      <c r="BI120" s="884"/>
      <c r="BJ120" s="884"/>
      <c r="BK120" s="884"/>
      <c r="BL120" s="884"/>
      <c r="BM120" s="884"/>
      <c r="BN120" s="884"/>
      <c r="BO120" s="884"/>
      <c r="BP120" s="885"/>
      <c r="BQ120" s="917">
        <v>15229683</v>
      </c>
      <c r="BR120" s="918"/>
      <c r="BS120" s="918"/>
      <c r="BT120" s="918"/>
      <c r="BU120" s="918"/>
      <c r="BV120" s="918">
        <v>14873301</v>
      </c>
      <c r="BW120" s="918"/>
      <c r="BX120" s="918"/>
      <c r="BY120" s="918"/>
      <c r="BZ120" s="918"/>
      <c r="CA120" s="918">
        <v>14445445</v>
      </c>
      <c r="CB120" s="918"/>
      <c r="CC120" s="918"/>
      <c r="CD120" s="918"/>
      <c r="CE120" s="918"/>
      <c r="CF120" s="931">
        <v>59.8</v>
      </c>
      <c r="CG120" s="932"/>
      <c r="CH120" s="932"/>
      <c r="CI120" s="932"/>
      <c r="CJ120" s="932"/>
      <c r="CK120" s="993" t="s">
        <v>446</v>
      </c>
      <c r="CL120" s="994"/>
      <c r="CM120" s="994"/>
      <c r="CN120" s="994"/>
      <c r="CO120" s="995"/>
      <c r="CP120" s="1001" t="s">
        <v>391</v>
      </c>
      <c r="CQ120" s="1002"/>
      <c r="CR120" s="1002"/>
      <c r="CS120" s="1002"/>
      <c r="CT120" s="1002"/>
      <c r="CU120" s="1002"/>
      <c r="CV120" s="1002"/>
      <c r="CW120" s="1002"/>
      <c r="CX120" s="1002"/>
      <c r="CY120" s="1002"/>
      <c r="CZ120" s="1002"/>
      <c r="DA120" s="1002"/>
      <c r="DB120" s="1002"/>
      <c r="DC120" s="1002"/>
      <c r="DD120" s="1002"/>
      <c r="DE120" s="1002"/>
      <c r="DF120" s="1003"/>
      <c r="DG120" s="917">
        <v>25366006</v>
      </c>
      <c r="DH120" s="918"/>
      <c r="DI120" s="918"/>
      <c r="DJ120" s="918"/>
      <c r="DK120" s="918"/>
      <c r="DL120" s="918">
        <v>23331369</v>
      </c>
      <c r="DM120" s="918"/>
      <c r="DN120" s="918"/>
      <c r="DO120" s="918"/>
      <c r="DP120" s="918"/>
      <c r="DQ120" s="918">
        <v>24054039</v>
      </c>
      <c r="DR120" s="918"/>
      <c r="DS120" s="918"/>
      <c r="DT120" s="918"/>
      <c r="DU120" s="918"/>
      <c r="DV120" s="919">
        <v>99.6</v>
      </c>
      <c r="DW120" s="919"/>
      <c r="DX120" s="919"/>
      <c r="DY120" s="919"/>
      <c r="DZ120" s="920"/>
    </row>
    <row r="121" spans="1:130" s="212" customFormat="1" ht="26.25" customHeight="1" x14ac:dyDescent="0.15">
      <c r="A121" s="1044"/>
      <c r="B121" s="936"/>
      <c r="C121" s="961" t="s">
        <v>447</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122</v>
      </c>
      <c r="AB121" s="946"/>
      <c r="AC121" s="946"/>
      <c r="AD121" s="946"/>
      <c r="AE121" s="947"/>
      <c r="AF121" s="948" t="s">
        <v>122</v>
      </c>
      <c r="AG121" s="946"/>
      <c r="AH121" s="946"/>
      <c r="AI121" s="946"/>
      <c r="AJ121" s="947"/>
      <c r="AK121" s="948" t="s">
        <v>122</v>
      </c>
      <c r="AL121" s="946"/>
      <c r="AM121" s="946"/>
      <c r="AN121" s="946"/>
      <c r="AO121" s="947"/>
      <c r="AP121" s="949" t="s">
        <v>122</v>
      </c>
      <c r="AQ121" s="950"/>
      <c r="AR121" s="950"/>
      <c r="AS121" s="950"/>
      <c r="AT121" s="951"/>
      <c r="AU121" s="981"/>
      <c r="AV121" s="982"/>
      <c r="AW121" s="982"/>
      <c r="AX121" s="982"/>
      <c r="AY121" s="983"/>
      <c r="AZ121" s="909" t="s">
        <v>448</v>
      </c>
      <c r="BA121" s="910"/>
      <c r="BB121" s="910"/>
      <c r="BC121" s="910"/>
      <c r="BD121" s="910"/>
      <c r="BE121" s="910"/>
      <c r="BF121" s="910"/>
      <c r="BG121" s="910"/>
      <c r="BH121" s="910"/>
      <c r="BI121" s="910"/>
      <c r="BJ121" s="910"/>
      <c r="BK121" s="910"/>
      <c r="BL121" s="910"/>
      <c r="BM121" s="910"/>
      <c r="BN121" s="910"/>
      <c r="BO121" s="910"/>
      <c r="BP121" s="911"/>
      <c r="BQ121" s="912">
        <v>1561371</v>
      </c>
      <c r="BR121" s="913"/>
      <c r="BS121" s="913"/>
      <c r="BT121" s="913"/>
      <c r="BU121" s="913"/>
      <c r="BV121" s="913">
        <v>1474001</v>
      </c>
      <c r="BW121" s="913"/>
      <c r="BX121" s="913"/>
      <c r="BY121" s="913"/>
      <c r="BZ121" s="913"/>
      <c r="CA121" s="913">
        <v>1337342</v>
      </c>
      <c r="CB121" s="913"/>
      <c r="CC121" s="913"/>
      <c r="CD121" s="913"/>
      <c r="CE121" s="913"/>
      <c r="CF121" s="907">
        <v>5.5</v>
      </c>
      <c r="CG121" s="908"/>
      <c r="CH121" s="908"/>
      <c r="CI121" s="908"/>
      <c r="CJ121" s="908"/>
      <c r="CK121" s="996"/>
      <c r="CL121" s="997"/>
      <c r="CM121" s="997"/>
      <c r="CN121" s="997"/>
      <c r="CO121" s="998"/>
      <c r="CP121" s="1006" t="s">
        <v>393</v>
      </c>
      <c r="CQ121" s="1007"/>
      <c r="CR121" s="1007"/>
      <c r="CS121" s="1007"/>
      <c r="CT121" s="1007"/>
      <c r="CU121" s="1007"/>
      <c r="CV121" s="1007"/>
      <c r="CW121" s="1007"/>
      <c r="CX121" s="1007"/>
      <c r="CY121" s="1007"/>
      <c r="CZ121" s="1007"/>
      <c r="DA121" s="1007"/>
      <c r="DB121" s="1007"/>
      <c r="DC121" s="1007"/>
      <c r="DD121" s="1007"/>
      <c r="DE121" s="1007"/>
      <c r="DF121" s="1008"/>
      <c r="DG121" s="912" t="s">
        <v>122</v>
      </c>
      <c r="DH121" s="913"/>
      <c r="DI121" s="913"/>
      <c r="DJ121" s="913"/>
      <c r="DK121" s="913"/>
      <c r="DL121" s="913">
        <v>17701</v>
      </c>
      <c r="DM121" s="913"/>
      <c r="DN121" s="913"/>
      <c r="DO121" s="913"/>
      <c r="DP121" s="913"/>
      <c r="DQ121" s="913">
        <v>59405</v>
      </c>
      <c r="DR121" s="913"/>
      <c r="DS121" s="913"/>
      <c r="DT121" s="913"/>
      <c r="DU121" s="913"/>
      <c r="DV121" s="914">
        <v>0.2</v>
      </c>
      <c r="DW121" s="914"/>
      <c r="DX121" s="914"/>
      <c r="DY121" s="914"/>
      <c r="DZ121" s="915"/>
    </row>
    <row r="122" spans="1:130" s="212" customFormat="1" ht="26.25" customHeight="1" x14ac:dyDescent="0.15">
      <c r="A122" s="1044"/>
      <c r="B122" s="936"/>
      <c r="C122" s="909" t="s">
        <v>430</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122</v>
      </c>
      <c r="AB122" s="946"/>
      <c r="AC122" s="946"/>
      <c r="AD122" s="946"/>
      <c r="AE122" s="947"/>
      <c r="AF122" s="948" t="s">
        <v>122</v>
      </c>
      <c r="AG122" s="946"/>
      <c r="AH122" s="946"/>
      <c r="AI122" s="946"/>
      <c r="AJ122" s="947"/>
      <c r="AK122" s="948" t="s">
        <v>122</v>
      </c>
      <c r="AL122" s="946"/>
      <c r="AM122" s="946"/>
      <c r="AN122" s="946"/>
      <c r="AO122" s="947"/>
      <c r="AP122" s="949" t="s">
        <v>122</v>
      </c>
      <c r="AQ122" s="950"/>
      <c r="AR122" s="950"/>
      <c r="AS122" s="950"/>
      <c r="AT122" s="951"/>
      <c r="AU122" s="981"/>
      <c r="AV122" s="982"/>
      <c r="AW122" s="982"/>
      <c r="AX122" s="982"/>
      <c r="AY122" s="983"/>
      <c r="AZ122" s="960" t="s">
        <v>449</v>
      </c>
      <c r="BA122" s="952"/>
      <c r="BB122" s="952"/>
      <c r="BC122" s="952"/>
      <c r="BD122" s="952"/>
      <c r="BE122" s="952"/>
      <c r="BF122" s="952"/>
      <c r="BG122" s="952"/>
      <c r="BH122" s="952"/>
      <c r="BI122" s="952"/>
      <c r="BJ122" s="952"/>
      <c r="BK122" s="952"/>
      <c r="BL122" s="952"/>
      <c r="BM122" s="952"/>
      <c r="BN122" s="952"/>
      <c r="BO122" s="952"/>
      <c r="BP122" s="953"/>
      <c r="BQ122" s="986">
        <v>56767559</v>
      </c>
      <c r="BR122" s="987"/>
      <c r="BS122" s="987"/>
      <c r="BT122" s="987"/>
      <c r="BU122" s="987"/>
      <c r="BV122" s="987">
        <v>54254839</v>
      </c>
      <c r="BW122" s="987"/>
      <c r="BX122" s="987"/>
      <c r="BY122" s="987"/>
      <c r="BZ122" s="987"/>
      <c r="CA122" s="987">
        <v>51551418</v>
      </c>
      <c r="CB122" s="987"/>
      <c r="CC122" s="987"/>
      <c r="CD122" s="987"/>
      <c r="CE122" s="987"/>
      <c r="CF122" s="1004">
        <v>213.4</v>
      </c>
      <c r="CG122" s="1005"/>
      <c r="CH122" s="1005"/>
      <c r="CI122" s="1005"/>
      <c r="CJ122" s="1005"/>
      <c r="CK122" s="996"/>
      <c r="CL122" s="997"/>
      <c r="CM122" s="997"/>
      <c r="CN122" s="997"/>
      <c r="CO122" s="998"/>
      <c r="CP122" s="1006" t="s">
        <v>390</v>
      </c>
      <c r="CQ122" s="1007"/>
      <c r="CR122" s="1007"/>
      <c r="CS122" s="1007"/>
      <c r="CT122" s="1007"/>
      <c r="CU122" s="1007"/>
      <c r="CV122" s="1007"/>
      <c r="CW122" s="1007"/>
      <c r="CX122" s="1007"/>
      <c r="CY122" s="1007"/>
      <c r="CZ122" s="1007"/>
      <c r="DA122" s="1007"/>
      <c r="DB122" s="1007"/>
      <c r="DC122" s="1007"/>
      <c r="DD122" s="1007"/>
      <c r="DE122" s="1007"/>
      <c r="DF122" s="1008"/>
      <c r="DG122" s="912" t="s">
        <v>122</v>
      </c>
      <c r="DH122" s="913"/>
      <c r="DI122" s="913"/>
      <c r="DJ122" s="913"/>
      <c r="DK122" s="913"/>
      <c r="DL122" s="913" t="s">
        <v>122</v>
      </c>
      <c r="DM122" s="913"/>
      <c r="DN122" s="913"/>
      <c r="DO122" s="913"/>
      <c r="DP122" s="913"/>
      <c r="DQ122" s="913" t="s">
        <v>122</v>
      </c>
      <c r="DR122" s="913"/>
      <c r="DS122" s="913"/>
      <c r="DT122" s="913"/>
      <c r="DU122" s="913"/>
      <c r="DV122" s="914" t="s">
        <v>122</v>
      </c>
      <c r="DW122" s="914"/>
      <c r="DX122" s="914"/>
      <c r="DY122" s="914"/>
      <c r="DZ122" s="915"/>
    </row>
    <row r="123" spans="1:130" s="212" customFormat="1" ht="26.25" customHeight="1" x14ac:dyDescent="0.15">
      <c r="A123" s="1044"/>
      <c r="B123" s="936"/>
      <c r="C123" s="909" t="s">
        <v>436</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v>8748</v>
      </c>
      <c r="AB123" s="946"/>
      <c r="AC123" s="946"/>
      <c r="AD123" s="946"/>
      <c r="AE123" s="947"/>
      <c r="AF123" s="948">
        <v>7768</v>
      </c>
      <c r="AG123" s="946"/>
      <c r="AH123" s="946"/>
      <c r="AI123" s="946"/>
      <c r="AJ123" s="947"/>
      <c r="AK123" s="948">
        <v>7768</v>
      </c>
      <c r="AL123" s="946"/>
      <c r="AM123" s="946"/>
      <c r="AN123" s="946"/>
      <c r="AO123" s="947"/>
      <c r="AP123" s="949">
        <v>0</v>
      </c>
      <c r="AQ123" s="950"/>
      <c r="AR123" s="950"/>
      <c r="AS123" s="950"/>
      <c r="AT123" s="951"/>
      <c r="AU123" s="984"/>
      <c r="AV123" s="985"/>
      <c r="AW123" s="985"/>
      <c r="AX123" s="985"/>
      <c r="AY123" s="985"/>
      <c r="AZ123" s="235" t="s">
        <v>177</v>
      </c>
      <c r="BA123" s="235"/>
      <c r="BB123" s="235"/>
      <c r="BC123" s="235"/>
      <c r="BD123" s="235"/>
      <c r="BE123" s="235"/>
      <c r="BF123" s="235"/>
      <c r="BG123" s="235"/>
      <c r="BH123" s="235"/>
      <c r="BI123" s="235"/>
      <c r="BJ123" s="235"/>
      <c r="BK123" s="235"/>
      <c r="BL123" s="235"/>
      <c r="BM123" s="235"/>
      <c r="BN123" s="235"/>
      <c r="BO123" s="964" t="s">
        <v>450</v>
      </c>
      <c r="BP123" s="992"/>
      <c r="BQ123" s="1050">
        <v>73558613</v>
      </c>
      <c r="BR123" s="1051"/>
      <c r="BS123" s="1051"/>
      <c r="BT123" s="1051"/>
      <c r="BU123" s="1051"/>
      <c r="BV123" s="1051">
        <v>70602141</v>
      </c>
      <c r="BW123" s="1051"/>
      <c r="BX123" s="1051"/>
      <c r="BY123" s="1051"/>
      <c r="BZ123" s="1051"/>
      <c r="CA123" s="1051">
        <v>67334205</v>
      </c>
      <c r="CB123" s="1051"/>
      <c r="CC123" s="1051"/>
      <c r="CD123" s="1051"/>
      <c r="CE123" s="1051"/>
      <c r="CF123" s="988"/>
      <c r="CG123" s="989"/>
      <c r="CH123" s="989"/>
      <c r="CI123" s="989"/>
      <c r="CJ123" s="990"/>
      <c r="CK123" s="996"/>
      <c r="CL123" s="997"/>
      <c r="CM123" s="997"/>
      <c r="CN123" s="997"/>
      <c r="CO123" s="998"/>
      <c r="CP123" s="1006" t="s">
        <v>389</v>
      </c>
      <c r="CQ123" s="1007"/>
      <c r="CR123" s="1007"/>
      <c r="CS123" s="1007"/>
      <c r="CT123" s="1007"/>
      <c r="CU123" s="1007"/>
      <c r="CV123" s="1007"/>
      <c r="CW123" s="1007"/>
      <c r="CX123" s="1007"/>
      <c r="CY123" s="1007"/>
      <c r="CZ123" s="1007"/>
      <c r="DA123" s="1007"/>
      <c r="DB123" s="1007"/>
      <c r="DC123" s="1007"/>
      <c r="DD123" s="1007"/>
      <c r="DE123" s="1007"/>
      <c r="DF123" s="1008"/>
      <c r="DG123" s="945" t="s">
        <v>122</v>
      </c>
      <c r="DH123" s="946"/>
      <c r="DI123" s="946"/>
      <c r="DJ123" s="946"/>
      <c r="DK123" s="947"/>
      <c r="DL123" s="948" t="s">
        <v>122</v>
      </c>
      <c r="DM123" s="946"/>
      <c r="DN123" s="946"/>
      <c r="DO123" s="946"/>
      <c r="DP123" s="947"/>
      <c r="DQ123" s="948" t="s">
        <v>122</v>
      </c>
      <c r="DR123" s="946"/>
      <c r="DS123" s="946"/>
      <c r="DT123" s="946"/>
      <c r="DU123" s="947"/>
      <c r="DV123" s="949" t="s">
        <v>122</v>
      </c>
      <c r="DW123" s="950"/>
      <c r="DX123" s="950"/>
      <c r="DY123" s="950"/>
      <c r="DZ123" s="951"/>
    </row>
    <row r="124" spans="1:130" s="212" customFormat="1" ht="26.25" customHeight="1" thickBot="1" x14ac:dyDescent="0.2">
      <c r="A124" s="1044"/>
      <c r="B124" s="936"/>
      <c r="C124" s="909" t="s">
        <v>439</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122</v>
      </c>
      <c r="AB124" s="946"/>
      <c r="AC124" s="946"/>
      <c r="AD124" s="946"/>
      <c r="AE124" s="947"/>
      <c r="AF124" s="948" t="s">
        <v>122</v>
      </c>
      <c r="AG124" s="946"/>
      <c r="AH124" s="946"/>
      <c r="AI124" s="946"/>
      <c r="AJ124" s="947"/>
      <c r="AK124" s="948" t="s">
        <v>122</v>
      </c>
      <c r="AL124" s="946"/>
      <c r="AM124" s="946"/>
      <c r="AN124" s="946"/>
      <c r="AO124" s="947"/>
      <c r="AP124" s="949" t="s">
        <v>122</v>
      </c>
      <c r="AQ124" s="950"/>
      <c r="AR124" s="950"/>
      <c r="AS124" s="950"/>
      <c r="AT124" s="951"/>
      <c r="AU124" s="1046" t="s">
        <v>451</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v>50.2</v>
      </c>
      <c r="BR124" s="1014"/>
      <c r="BS124" s="1014"/>
      <c r="BT124" s="1014"/>
      <c r="BU124" s="1014"/>
      <c r="BV124" s="1014">
        <v>44.4</v>
      </c>
      <c r="BW124" s="1014"/>
      <c r="BX124" s="1014"/>
      <c r="BY124" s="1014"/>
      <c r="BZ124" s="1014"/>
      <c r="CA124" s="1014">
        <v>50.6</v>
      </c>
      <c r="CB124" s="1014"/>
      <c r="CC124" s="1014"/>
      <c r="CD124" s="1014"/>
      <c r="CE124" s="1014"/>
      <c r="CF124" s="1015"/>
      <c r="CG124" s="1016"/>
      <c r="CH124" s="1016"/>
      <c r="CI124" s="1016"/>
      <c r="CJ124" s="1017"/>
      <c r="CK124" s="999"/>
      <c r="CL124" s="999"/>
      <c r="CM124" s="999"/>
      <c r="CN124" s="999"/>
      <c r="CO124" s="1000"/>
      <c r="CP124" s="1006" t="s">
        <v>452</v>
      </c>
      <c r="CQ124" s="1007"/>
      <c r="CR124" s="1007"/>
      <c r="CS124" s="1007"/>
      <c r="CT124" s="1007"/>
      <c r="CU124" s="1007"/>
      <c r="CV124" s="1007"/>
      <c r="CW124" s="1007"/>
      <c r="CX124" s="1007"/>
      <c r="CY124" s="1007"/>
      <c r="CZ124" s="1007"/>
      <c r="DA124" s="1007"/>
      <c r="DB124" s="1007"/>
      <c r="DC124" s="1007"/>
      <c r="DD124" s="1007"/>
      <c r="DE124" s="1007"/>
      <c r="DF124" s="1008"/>
      <c r="DG124" s="991" t="s">
        <v>122</v>
      </c>
      <c r="DH124" s="973"/>
      <c r="DI124" s="973"/>
      <c r="DJ124" s="973"/>
      <c r="DK124" s="974"/>
      <c r="DL124" s="972" t="s">
        <v>122</v>
      </c>
      <c r="DM124" s="973"/>
      <c r="DN124" s="973"/>
      <c r="DO124" s="973"/>
      <c r="DP124" s="974"/>
      <c r="DQ124" s="972" t="s">
        <v>122</v>
      </c>
      <c r="DR124" s="973"/>
      <c r="DS124" s="973"/>
      <c r="DT124" s="973"/>
      <c r="DU124" s="974"/>
      <c r="DV124" s="975" t="s">
        <v>122</v>
      </c>
      <c r="DW124" s="976"/>
      <c r="DX124" s="976"/>
      <c r="DY124" s="976"/>
      <c r="DZ124" s="977"/>
    </row>
    <row r="125" spans="1:130" s="212" customFormat="1" ht="26.25" customHeight="1" x14ac:dyDescent="0.15">
      <c r="A125" s="1044"/>
      <c r="B125" s="936"/>
      <c r="C125" s="909" t="s">
        <v>441</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122</v>
      </c>
      <c r="AB125" s="946"/>
      <c r="AC125" s="946"/>
      <c r="AD125" s="946"/>
      <c r="AE125" s="947"/>
      <c r="AF125" s="948" t="s">
        <v>122</v>
      </c>
      <c r="AG125" s="946"/>
      <c r="AH125" s="946"/>
      <c r="AI125" s="946"/>
      <c r="AJ125" s="947"/>
      <c r="AK125" s="948" t="s">
        <v>122</v>
      </c>
      <c r="AL125" s="946"/>
      <c r="AM125" s="946"/>
      <c r="AN125" s="946"/>
      <c r="AO125" s="947"/>
      <c r="AP125" s="949" t="s">
        <v>122</v>
      </c>
      <c r="AQ125" s="950"/>
      <c r="AR125" s="950"/>
      <c r="AS125" s="950"/>
      <c r="AT125" s="951"/>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09" t="s">
        <v>453</v>
      </c>
      <c r="CL125" s="994"/>
      <c r="CM125" s="994"/>
      <c r="CN125" s="994"/>
      <c r="CO125" s="995"/>
      <c r="CP125" s="916" t="s">
        <v>454</v>
      </c>
      <c r="CQ125" s="884"/>
      <c r="CR125" s="884"/>
      <c r="CS125" s="884"/>
      <c r="CT125" s="884"/>
      <c r="CU125" s="884"/>
      <c r="CV125" s="884"/>
      <c r="CW125" s="884"/>
      <c r="CX125" s="884"/>
      <c r="CY125" s="884"/>
      <c r="CZ125" s="884"/>
      <c r="DA125" s="884"/>
      <c r="DB125" s="884"/>
      <c r="DC125" s="884"/>
      <c r="DD125" s="884"/>
      <c r="DE125" s="884"/>
      <c r="DF125" s="885"/>
      <c r="DG125" s="917" t="s">
        <v>122</v>
      </c>
      <c r="DH125" s="918"/>
      <c r="DI125" s="918"/>
      <c r="DJ125" s="918"/>
      <c r="DK125" s="918"/>
      <c r="DL125" s="918" t="s">
        <v>122</v>
      </c>
      <c r="DM125" s="918"/>
      <c r="DN125" s="918"/>
      <c r="DO125" s="918"/>
      <c r="DP125" s="918"/>
      <c r="DQ125" s="918" t="s">
        <v>122</v>
      </c>
      <c r="DR125" s="918"/>
      <c r="DS125" s="918"/>
      <c r="DT125" s="918"/>
      <c r="DU125" s="918"/>
      <c r="DV125" s="919" t="s">
        <v>122</v>
      </c>
      <c r="DW125" s="919"/>
      <c r="DX125" s="919"/>
      <c r="DY125" s="919"/>
      <c r="DZ125" s="920"/>
    </row>
    <row r="126" spans="1:130" s="212" customFormat="1" ht="26.25" customHeight="1" thickBot="1" x14ac:dyDescent="0.2">
      <c r="A126" s="1044"/>
      <c r="B126" s="936"/>
      <c r="C126" s="909" t="s">
        <v>443</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t="s">
        <v>122</v>
      </c>
      <c r="AB126" s="946"/>
      <c r="AC126" s="946"/>
      <c r="AD126" s="946"/>
      <c r="AE126" s="947"/>
      <c r="AF126" s="948" t="s">
        <v>122</v>
      </c>
      <c r="AG126" s="946"/>
      <c r="AH126" s="946"/>
      <c r="AI126" s="946"/>
      <c r="AJ126" s="947"/>
      <c r="AK126" s="948" t="s">
        <v>122</v>
      </c>
      <c r="AL126" s="946"/>
      <c r="AM126" s="946"/>
      <c r="AN126" s="946"/>
      <c r="AO126" s="947"/>
      <c r="AP126" s="949" t="s">
        <v>122</v>
      </c>
      <c r="AQ126" s="950"/>
      <c r="AR126" s="950"/>
      <c r="AS126" s="950"/>
      <c r="AT126" s="951"/>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0"/>
      <c r="CL126" s="997"/>
      <c r="CM126" s="997"/>
      <c r="CN126" s="997"/>
      <c r="CO126" s="998"/>
      <c r="CP126" s="909" t="s">
        <v>455</v>
      </c>
      <c r="CQ126" s="910"/>
      <c r="CR126" s="910"/>
      <c r="CS126" s="910"/>
      <c r="CT126" s="910"/>
      <c r="CU126" s="910"/>
      <c r="CV126" s="910"/>
      <c r="CW126" s="910"/>
      <c r="CX126" s="910"/>
      <c r="CY126" s="910"/>
      <c r="CZ126" s="910"/>
      <c r="DA126" s="910"/>
      <c r="DB126" s="910"/>
      <c r="DC126" s="910"/>
      <c r="DD126" s="910"/>
      <c r="DE126" s="910"/>
      <c r="DF126" s="911"/>
      <c r="DG126" s="912" t="s">
        <v>122</v>
      </c>
      <c r="DH126" s="913"/>
      <c r="DI126" s="913"/>
      <c r="DJ126" s="913"/>
      <c r="DK126" s="913"/>
      <c r="DL126" s="913" t="s">
        <v>122</v>
      </c>
      <c r="DM126" s="913"/>
      <c r="DN126" s="913"/>
      <c r="DO126" s="913"/>
      <c r="DP126" s="913"/>
      <c r="DQ126" s="913" t="s">
        <v>122</v>
      </c>
      <c r="DR126" s="913"/>
      <c r="DS126" s="913"/>
      <c r="DT126" s="913"/>
      <c r="DU126" s="913"/>
      <c r="DV126" s="914" t="s">
        <v>122</v>
      </c>
      <c r="DW126" s="914"/>
      <c r="DX126" s="914"/>
      <c r="DY126" s="914"/>
      <c r="DZ126" s="915"/>
    </row>
    <row r="127" spans="1:130" s="212" customFormat="1" ht="26.25" customHeight="1" x14ac:dyDescent="0.15">
      <c r="A127" s="1045"/>
      <c r="B127" s="938"/>
      <c r="C127" s="960" t="s">
        <v>456</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v>3550</v>
      </c>
      <c r="AB127" s="946"/>
      <c r="AC127" s="946"/>
      <c r="AD127" s="946"/>
      <c r="AE127" s="947"/>
      <c r="AF127" s="948">
        <v>3329</v>
      </c>
      <c r="AG127" s="946"/>
      <c r="AH127" s="946"/>
      <c r="AI127" s="946"/>
      <c r="AJ127" s="947"/>
      <c r="AK127" s="948">
        <v>3750</v>
      </c>
      <c r="AL127" s="946"/>
      <c r="AM127" s="946"/>
      <c r="AN127" s="946"/>
      <c r="AO127" s="947"/>
      <c r="AP127" s="949">
        <v>0</v>
      </c>
      <c r="AQ127" s="950"/>
      <c r="AR127" s="950"/>
      <c r="AS127" s="950"/>
      <c r="AT127" s="951"/>
      <c r="AU127" s="214"/>
      <c r="AV127" s="214"/>
      <c r="AW127" s="214"/>
      <c r="AX127" s="1018" t="s">
        <v>457</v>
      </c>
      <c r="AY127" s="1019"/>
      <c r="AZ127" s="1019"/>
      <c r="BA127" s="1019"/>
      <c r="BB127" s="1019"/>
      <c r="BC127" s="1019"/>
      <c r="BD127" s="1019"/>
      <c r="BE127" s="1020"/>
      <c r="BF127" s="1021" t="s">
        <v>458</v>
      </c>
      <c r="BG127" s="1019"/>
      <c r="BH127" s="1019"/>
      <c r="BI127" s="1019"/>
      <c r="BJ127" s="1019"/>
      <c r="BK127" s="1019"/>
      <c r="BL127" s="1020"/>
      <c r="BM127" s="1021" t="s">
        <v>459</v>
      </c>
      <c r="BN127" s="1019"/>
      <c r="BO127" s="1019"/>
      <c r="BP127" s="1019"/>
      <c r="BQ127" s="1019"/>
      <c r="BR127" s="1019"/>
      <c r="BS127" s="1020"/>
      <c r="BT127" s="1021" t="s">
        <v>460</v>
      </c>
      <c r="BU127" s="1019"/>
      <c r="BV127" s="1019"/>
      <c r="BW127" s="1019"/>
      <c r="BX127" s="1019"/>
      <c r="BY127" s="1019"/>
      <c r="BZ127" s="1042"/>
      <c r="CA127" s="214"/>
      <c r="CB127" s="214"/>
      <c r="CC127" s="214"/>
      <c r="CD127" s="237"/>
      <c r="CE127" s="237"/>
      <c r="CF127" s="237"/>
      <c r="CG127" s="214"/>
      <c r="CH127" s="214"/>
      <c r="CI127" s="214"/>
      <c r="CJ127" s="236"/>
      <c r="CK127" s="1010"/>
      <c r="CL127" s="997"/>
      <c r="CM127" s="997"/>
      <c r="CN127" s="997"/>
      <c r="CO127" s="998"/>
      <c r="CP127" s="909" t="s">
        <v>461</v>
      </c>
      <c r="CQ127" s="910"/>
      <c r="CR127" s="910"/>
      <c r="CS127" s="910"/>
      <c r="CT127" s="910"/>
      <c r="CU127" s="910"/>
      <c r="CV127" s="910"/>
      <c r="CW127" s="910"/>
      <c r="CX127" s="910"/>
      <c r="CY127" s="910"/>
      <c r="CZ127" s="910"/>
      <c r="DA127" s="910"/>
      <c r="DB127" s="910"/>
      <c r="DC127" s="910"/>
      <c r="DD127" s="910"/>
      <c r="DE127" s="910"/>
      <c r="DF127" s="911"/>
      <c r="DG127" s="912" t="s">
        <v>122</v>
      </c>
      <c r="DH127" s="913"/>
      <c r="DI127" s="913"/>
      <c r="DJ127" s="913"/>
      <c r="DK127" s="913"/>
      <c r="DL127" s="913" t="s">
        <v>122</v>
      </c>
      <c r="DM127" s="913"/>
      <c r="DN127" s="913"/>
      <c r="DO127" s="913"/>
      <c r="DP127" s="913"/>
      <c r="DQ127" s="913" t="s">
        <v>122</v>
      </c>
      <c r="DR127" s="913"/>
      <c r="DS127" s="913"/>
      <c r="DT127" s="913"/>
      <c r="DU127" s="913"/>
      <c r="DV127" s="914" t="s">
        <v>122</v>
      </c>
      <c r="DW127" s="914"/>
      <c r="DX127" s="914"/>
      <c r="DY127" s="914"/>
      <c r="DZ127" s="915"/>
    </row>
    <row r="128" spans="1:130" s="212" customFormat="1" ht="26.25" customHeight="1" thickBot="1" x14ac:dyDescent="0.2">
      <c r="A128" s="1028" t="s">
        <v>462</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463</v>
      </c>
      <c r="X128" s="1030"/>
      <c r="Y128" s="1030"/>
      <c r="Z128" s="1031"/>
      <c r="AA128" s="1032">
        <v>214222</v>
      </c>
      <c r="AB128" s="1033"/>
      <c r="AC128" s="1033"/>
      <c r="AD128" s="1033"/>
      <c r="AE128" s="1034"/>
      <c r="AF128" s="1035">
        <v>216089</v>
      </c>
      <c r="AG128" s="1033"/>
      <c r="AH128" s="1033"/>
      <c r="AI128" s="1033"/>
      <c r="AJ128" s="1034"/>
      <c r="AK128" s="1035">
        <v>266324</v>
      </c>
      <c r="AL128" s="1033"/>
      <c r="AM128" s="1033"/>
      <c r="AN128" s="1033"/>
      <c r="AO128" s="1034"/>
      <c r="AP128" s="1036"/>
      <c r="AQ128" s="1037"/>
      <c r="AR128" s="1037"/>
      <c r="AS128" s="1037"/>
      <c r="AT128" s="1038"/>
      <c r="AU128" s="214"/>
      <c r="AV128" s="214"/>
      <c r="AW128" s="214"/>
      <c r="AX128" s="883" t="s">
        <v>464</v>
      </c>
      <c r="AY128" s="884"/>
      <c r="AZ128" s="884"/>
      <c r="BA128" s="884"/>
      <c r="BB128" s="884"/>
      <c r="BC128" s="884"/>
      <c r="BD128" s="884"/>
      <c r="BE128" s="885"/>
      <c r="BF128" s="1039" t="s">
        <v>122</v>
      </c>
      <c r="BG128" s="1040"/>
      <c r="BH128" s="1040"/>
      <c r="BI128" s="1040"/>
      <c r="BJ128" s="1040"/>
      <c r="BK128" s="1040"/>
      <c r="BL128" s="1041"/>
      <c r="BM128" s="1039">
        <v>11.86</v>
      </c>
      <c r="BN128" s="1040"/>
      <c r="BO128" s="1040"/>
      <c r="BP128" s="1040"/>
      <c r="BQ128" s="1040"/>
      <c r="BR128" s="1040"/>
      <c r="BS128" s="1041"/>
      <c r="BT128" s="1039">
        <v>20</v>
      </c>
      <c r="BU128" s="1040"/>
      <c r="BV128" s="1040"/>
      <c r="BW128" s="1040"/>
      <c r="BX128" s="1040"/>
      <c r="BY128" s="1040"/>
      <c r="BZ128" s="1063"/>
      <c r="CA128" s="237"/>
      <c r="CB128" s="237"/>
      <c r="CC128" s="237"/>
      <c r="CD128" s="237"/>
      <c r="CE128" s="237"/>
      <c r="CF128" s="237"/>
      <c r="CG128" s="214"/>
      <c r="CH128" s="214"/>
      <c r="CI128" s="214"/>
      <c r="CJ128" s="236"/>
      <c r="CK128" s="1011"/>
      <c r="CL128" s="1012"/>
      <c r="CM128" s="1012"/>
      <c r="CN128" s="1012"/>
      <c r="CO128" s="1013"/>
      <c r="CP128" s="1022" t="s">
        <v>465</v>
      </c>
      <c r="CQ128" s="713"/>
      <c r="CR128" s="713"/>
      <c r="CS128" s="713"/>
      <c r="CT128" s="713"/>
      <c r="CU128" s="713"/>
      <c r="CV128" s="713"/>
      <c r="CW128" s="713"/>
      <c r="CX128" s="713"/>
      <c r="CY128" s="713"/>
      <c r="CZ128" s="713"/>
      <c r="DA128" s="713"/>
      <c r="DB128" s="713"/>
      <c r="DC128" s="713"/>
      <c r="DD128" s="713"/>
      <c r="DE128" s="713"/>
      <c r="DF128" s="1023"/>
      <c r="DG128" s="1024" t="s">
        <v>122</v>
      </c>
      <c r="DH128" s="1025"/>
      <c r="DI128" s="1025"/>
      <c r="DJ128" s="1025"/>
      <c r="DK128" s="1025"/>
      <c r="DL128" s="1025" t="s">
        <v>122</v>
      </c>
      <c r="DM128" s="1025"/>
      <c r="DN128" s="1025"/>
      <c r="DO128" s="1025"/>
      <c r="DP128" s="1025"/>
      <c r="DQ128" s="1025" t="s">
        <v>122</v>
      </c>
      <c r="DR128" s="1025"/>
      <c r="DS128" s="1025"/>
      <c r="DT128" s="1025"/>
      <c r="DU128" s="1025"/>
      <c r="DV128" s="1026" t="s">
        <v>122</v>
      </c>
      <c r="DW128" s="1026"/>
      <c r="DX128" s="1026"/>
      <c r="DY128" s="1026"/>
      <c r="DZ128" s="1027"/>
    </row>
    <row r="129" spans="1:131" s="212" customFormat="1" ht="26.25" customHeight="1" x14ac:dyDescent="0.15">
      <c r="A129" s="921" t="s">
        <v>102</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466</v>
      </c>
      <c r="X129" s="1058"/>
      <c r="Y129" s="1058"/>
      <c r="Z129" s="1059"/>
      <c r="AA129" s="945">
        <v>28434659</v>
      </c>
      <c r="AB129" s="946"/>
      <c r="AC129" s="946"/>
      <c r="AD129" s="946"/>
      <c r="AE129" s="947"/>
      <c r="AF129" s="948">
        <v>28807129</v>
      </c>
      <c r="AG129" s="946"/>
      <c r="AH129" s="946"/>
      <c r="AI129" s="946"/>
      <c r="AJ129" s="947"/>
      <c r="AK129" s="948">
        <v>28877502</v>
      </c>
      <c r="AL129" s="946"/>
      <c r="AM129" s="946"/>
      <c r="AN129" s="946"/>
      <c r="AO129" s="947"/>
      <c r="AP129" s="1060"/>
      <c r="AQ129" s="1061"/>
      <c r="AR129" s="1061"/>
      <c r="AS129" s="1061"/>
      <c r="AT129" s="1062"/>
      <c r="AU129" s="215"/>
      <c r="AV129" s="215"/>
      <c r="AW129" s="215"/>
      <c r="AX129" s="1052" t="s">
        <v>467</v>
      </c>
      <c r="AY129" s="910"/>
      <c r="AZ129" s="910"/>
      <c r="BA129" s="910"/>
      <c r="BB129" s="910"/>
      <c r="BC129" s="910"/>
      <c r="BD129" s="910"/>
      <c r="BE129" s="911"/>
      <c r="BF129" s="1053" t="s">
        <v>122</v>
      </c>
      <c r="BG129" s="1054"/>
      <c r="BH129" s="1054"/>
      <c r="BI129" s="1054"/>
      <c r="BJ129" s="1054"/>
      <c r="BK129" s="1054"/>
      <c r="BL129" s="1055"/>
      <c r="BM129" s="1053">
        <v>16.86</v>
      </c>
      <c r="BN129" s="1054"/>
      <c r="BO129" s="1054"/>
      <c r="BP129" s="1054"/>
      <c r="BQ129" s="1054"/>
      <c r="BR129" s="1054"/>
      <c r="BS129" s="1055"/>
      <c r="BT129" s="1053">
        <v>30</v>
      </c>
      <c r="BU129" s="1054"/>
      <c r="BV129" s="1054"/>
      <c r="BW129" s="1054"/>
      <c r="BX129" s="1054"/>
      <c r="BY129" s="1054"/>
      <c r="BZ129" s="1056"/>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921" t="s">
        <v>468</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469</v>
      </c>
      <c r="X130" s="1058"/>
      <c r="Y130" s="1058"/>
      <c r="Z130" s="1059"/>
      <c r="AA130" s="945">
        <v>5088170</v>
      </c>
      <c r="AB130" s="946"/>
      <c r="AC130" s="946"/>
      <c r="AD130" s="946"/>
      <c r="AE130" s="947"/>
      <c r="AF130" s="948">
        <v>5119934</v>
      </c>
      <c r="AG130" s="946"/>
      <c r="AH130" s="946"/>
      <c r="AI130" s="946"/>
      <c r="AJ130" s="947"/>
      <c r="AK130" s="948">
        <v>4715908</v>
      </c>
      <c r="AL130" s="946"/>
      <c r="AM130" s="946"/>
      <c r="AN130" s="946"/>
      <c r="AO130" s="947"/>
      <c r="AP130" s="1060"/>
      <c r="AQ130" s="1061"/>
      <c r="AR130" s="1061"/>
      <c r="AS130" s="1061"/>
      <c r="AT130" s="1062"/>
      <c r="AU130" s="215"/>
      <c r="AV130" s="215"/>
      <c r="AW130" s="215"/>
      <c r="AX130" s="1052" t="s">
        <v>470</v>
      </c>
      <c r="AY130" s="910"/>
      <c r="AZ130" s="910"/>
      <c r="BA130" s="910"/>
      <c r="BB130" s="910"/>
      <c r="BC130" s="910"/>
      <c r="BD130" s="910"/>
      <c r="BE130" s="911"/>
      <c r="BF130" s="1088">
        <v>9.1999999999999993</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471</v>
      </c>
      <c r="X131" s="1095"/>
      <c r="Y131" s="1095"/>
      <c r="Z131" s="1096"/>
      <c r="AA131" s="991">
        <v>23346489</v>
      </c>
      <c r="AB131" s="973"/>
      <c r="AC131" s="973"/>
      <c r="AD131" s="973"/>
      <c r="AE131" s="974"/>
      <c r="AF131" s="972">
        <v>23687195</v>
      </c>
      <c r="AG131" s="973"/>
      <c r="AH131" s="973"/>
      <c r="AI131" s="973"/>
      <c r="AJ131" s="974"/>
      <c r="AK131" s="972">
        <v>24161594</v>
      </c>
      <c r="AL131" s="973"/>
      <c r="AM131" s="973"/>
      <c r="AN131" s="973"/>
      <c r="AO131" s="974"/>
      <c r="AP131" s="1097"/>
      <c r="AQ131" s="1098"/>
      <c r="AR131" s="1098"/>
      <c r="AS131" s="1098"/>
      <c r="AT131" s="1099"/>
      <c r="AU131" s="215"/>
      <c r="AV131" s="215"/>
      <c r="AW131" s="215"/>
      <c r="AX131" s="1070" t="s">
        <v>472</v>
      </c>
      <c r="AY131" s="713"/>
      <c r="AZ131" s="713"/>
      <c r="BA131" s="713"/>
      <c r="BB131" s="713"/>
      <c r="BC131" s="713"/>
      <c r="BD131" s="713"/>
      <c r="BE131" s="1023"/>
      <c r="BF131" s="1071">
        <v>50.6</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1077" t="s">
        <v>473</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474</v>
      </c>
      <c r="W132" s="1081"/>
      <c r="X132" s="1081"/>
      <c r="Y132" s="1081"/>
      <c r="Z132" s="1082"/>
      <c r="AA132" s="1083">
        <v>8.8391920519999996</v>
      </c>
      <c r="AB132" s="1084"/>
      <c r="AC132" s="1084"/>
      <c r="AD132" s="1084"/>
      <c r="AE132" s="1085"/>
      <c r="AF132" s="1086">
        <v>9.1238409610000009</v>
      </c>
      <c r="AG132" s="1084"/>
      <c r="AH132" s="1084"/>
      <c r="AI132" s="1084"/>
      <c r="AJ132" s="1085"/>
      <c r="AK132" s="1086">
        <v>9.7684614679999999</v>
      </c>
      <c r="AL132" s="1084"/>
      <c r="AM132" s="1084"/>
      <c r="AN132" s="1084"/>
      <c r="AO132" s="1085"/>
      <c r="AP132" s="988"/>
      <c r="AQ132" s="989"/>
      <c r="AR132" s="989"/>
      <c r="AS132" s="989"/>
      <c r="AT132" s="108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475</v>
      </c>
      <c r="W133" s="1064"/>
      <c r="X133" s="1064"/>
      <c r="Y133" s="1064"/>
      <c r="Z133" s="1065"/>
      <c r="AA133" s="1066">
        <v>8.4</v>
      </c>
      <c r="AB133" s="1067"/>
      <c r="AC133" s="1067"/>
      <c r="AD133" s="1067"/>
      <c r="AE133" s="1068"/>
      <c r="AF133" s="1066">
        <v>8.6999999999999993</v>
      </c>
      <c r="AG133" s="1067"/>
      <c r="AH133" s="1067"/>
      <c r="AI133" s="1067"/>
      <c r="AJ133" s="1068"/>
      <c r="AK133" s="1066">
        <v>9.1999999999999993</v>
      </c>
      <c r="AL133" s="1067"/>
      <c r="AM133" s="1067"/>
      <c r="AN133" s="1067"/>
      <c r="AO133" s="1068"/>
      <c r="AP133" s="1015"/>
      <c r="AQ133" s="1016"/>
      <c r="AR133" s="1016"/>
      <c r="AS133" s="1016"/>
      <c r="AT133" s="1069"/>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8Y81VccKiLivSf7sUo0pQ9mALOuMD9JrTWtyPEY6D/N8NJaUbW6wDybaYdxHHr3IjzfyIOG3PWOZfmC/IAEr1A==" saltValue="cfnpWuizrY+DM4hKFFg00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K1" zoomScale="85" zoomScaleNormal="85" zoomScaleSheetLayoutView="85" workbookViewId="0">
      <selection activeCell="AK11" sqref="AK11:AN11"/>
    </sheetView>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476</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XPcUB+2HVFaVyMC+InP+SW04uRXT73/KIzr4KEK/xOIoyB18B1RgKIDvYf5JgRCiTB9SXGHq7s/tZrNR+oaRw==" saltValue="jQ97Cwd8zckMA8PueiR25w==" spinCount="100000" sheet="1" objects="1" scenarios="1"/>
  <dataConsolidate/>
  <phoneticPr fontId="2"/>
  <printOptions horizontalCentered="1" verticalCentered="1"/>
  <pageMargins left="0" right="0" top="0" bottom="0" header="0" footer="0"/>
  <pageSetup paperSize="9" scale="32" orientation="portrait"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31" zoomScale="85" zoomScaleNormal="85" zoomScaleSheetLayoutView="55" workbookViewId="0">
      <selection activeCell="AK11" sqref="AK11:AN11"/>
    </sheetView>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KmIGvT322bhiXdpUTBQGdQ0sfjgkFnBTHQqN2iHZZ3OQkJJr78XBJlbWy1nWIqJUCc1ieeE5BQTinqCivnbrJA==" saltValue="dn2gJV6ZG7jdo4jpgFqyqQ==" spinCount="100000" sheet="1" objects="1" scenarios="1"/>
  <dataConsolidate/>
  <phoneticPr fontId="2"/>
  <printOptions horizontalCentered="1" verticalCentered="1"/>
  <pageMargins left="0" right="0" top="0" bottom="0" header="0" footer="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36" workbookViewId="0">
      <selection activeCell="AK11" sqref="AK11:AN11"/>
    </sheetView>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477</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478</v>
      </c>
      <c r="AL6" s="248"/>
      <c r="AM6" s="248"/>
      <c r="AN6" s="248"/>
    </row>
    <row r="7" spans="1:46" ht="13.5" customHeight="1" x14ac:dyDescent="0.15">
      <c r="A7" s="247"/>
      <c r="AK7" s="250"/>
      <c r="AL7" s="251"/>
      <c r="AM7" s="251"/>
      <c r="AN7" s="252"/>
      <c r="AO7" s="1101" t="s">
        <v>479</v>
      </c>
      <c r="AP7" s="253"/>
      <c r="AQ7" s="254" t="s">
        <v>480</v>
      </c>
      <c r="AR7" s="255"/>
    </row>
    <row r="8" spans="1:46" x14ac:dyDescent="0.15">
      <c r="A8" s="247"/>
      <c r="AK8" s="256"/>
      <c r="AL8" s="257"/>
      <c r="AM8" s="257"/>
      <c r="AN8" s="258"/>
      <c r="AO8" s="1102"/>
      <c r="AP8" s="259" t="s">
        <v>481</v>
      </c>
      <c r="AQ8" s="260" t="s">
        <v>482</v>
      </c>
      <c r="AR8" s="261" t="s">
        <v>483</v>
      </c>
    </row>
    <row r="9" spans="1:46" x14ac:dyDescent="0.15">
      <c r="A9" s="247"/>
      <c r="AK9" s="1103" t="s">
        <v>484</v>
      </c>
      <c r="AL9" s="1104"/>
      <c r="AM9" s="1104"/>
      <c r="AN9" s="1105"/>
      <c r="AO9" s="262">
        <v>9060112</v>
      </c>
      <c r="AP9" s="262">
        <v>100817</v>
      </c>
      <c r="AQ9" s="263">
        <v>95899</v>
      </c>
      <c r="AR9" s="264">
        <v>5.0999999999999996</v>
      </c>
    </row>
    <row r="10" spans="1:46" ht="13.5" customHeight="1" x14ac:dyDescent="0.15">
      <c r="A10" s="247"/>
      <c r="AK10" s="1103" t="s">
        <v>485</v>
      </c>
      <c r="AL10" s="1104"/>
      <c r="AM10" s="1104"/>
      <c r="AN10" s="1105"/>
      <c r="AO10" s="265">
        <v>86053</v>
      </c>
      <c r="AP10" s="265">
        <v>958</v>
      </c>
      <c r="AQ10" s="266">
        <v>7418</v>
      </c>
      <c r="AR10" s="267">
        <v>-87.1</v>
      </c>
    </row>
    <row r="11" spans="1:46" ht="13.5" customHeight="1" x14ac:dyDescent="0.15">
      <c r="A11" s="247"/>
      <c r="AK11" s="1103" t="s">
        <v>486</v>
      </c>
      <c r="AL11" s="1104"/>
      <c r="AM11" s="1104"/>
      <c r="AN11" s="1105"/>
      <c r="AO11" s="265" t="s">
        <v>487</v>
      </c>
      <c r="AP11" s="265" t="s">
        <v>487</v>
      </c>
      <c r="AQ11" s="266">
        <v>1842</v>
      </c>
      <c r="AR11" s="267" t="s">
        <v>487</v>
      </c>
    </row>
    <row r="12" spans="1:46" ht="13.5" customHeight="1" x14ac:dyDescent="0.15">
      <c r="A12" s="247"/>
      <c r="AK12" s="1103" t="s">
        <v>488</v>
      </c>
      <c r="AL12" s="1104"/>
      <c r="AM12" s="1104"/>
      <c r="AN12" s="1105"/>
      <c r="AO12" s="265" t="s">
        <v>487</v>
      </c>
      <c r="AP12" s="265" t="s">
        <v>487</v>
      </c>
      <c r="AQ12" s="266">
        <v>18</v>
      </c>
      <c r="AR12" s="267" t="s">
        <v>487</v>
      </c>
    </row>
    <row r="13" spans="1:46" ht="13.5" customHeight="1" x14ac:dyDescent="0.15">
      <c r="A13" s="247"/>
      <c r="AK13" s="1103" t="s">
        <v>489</v>
      </c>
      <c r="AL13" s="1104"/>
      <c r="AM13" s="1104"/>
      <c r="AN13" s="1105"/>
      <c r="AO13" s="265">
        <v>181971</v>
      </c>
      <c r="AP13" s="265">
        <v>2025</v>
      </c>
      <c r="AQ13" s="266">
        <v>3674</v>
      </c>
      <c r="AR13" s="267">
        <v>-44.9</v>
      </c>
    </row>
    <row r="14" spans="1:46" ht="13.5" customHeight="1" x14ac:dyDescent="0.15">
      <c r="A14" s="247"/>
      <c r="AK14" s="1103" t="s">
        <v>490</v>
      </c>
      <c r="AL14" s="1104"/>
      <c r="AM14" s="1104"/>
      <c r="AN14" s="1105"/>
      <c r="AO14" s="265" t="s">
        <v>487</v>
      </c>
      <c r="AP14" s="265" t="s">
        <v>487</v>
      </c>
      <c r="AQ14" s="266">
        <v>2040</v>
      </c>
      <c r="AR14" s="267" t="s">
        <v>487</v>
      </c>
    </row>
    <row r="15" spans="1:46" ht="13.5" customHeight="1" x14ac:dyDescent="0.15">
      <c r="A15" s="247"/>
      <c r="AK15" s="1106" t="s">
        <v>491</v>
      </c>
      <c r="AL15" s="1107"/>
      <c r="AM15" s="1107"/>
      <c r="AN15" s="1108"/>
      <c r="AO15" s="265">
        <v>-596088</v>
      </c>
      <c r="AP15" s="265">
        <v>-6633</v>
      </c>
      <c r="AQ15" s="266">
        <v>-5724</v>
      </c>
      <c r="AR15" s="267">
        <v>15.9</v>
      </c>
    </row>
    <row r="16" spans="1:46" x14ac:dyDescent="0.15">
      <c r="A16" s="247"/>
      <c r="AK16" s="1106" t="s">
        <v>177</v>
      </c>
      <c r="AL16" s="1107"/>
      <c r="AM16" s="1107"/>
      <c r="AN16" s="1108"/>
      <c r="AO16" s="265">
        <v>8732048</v>
      </c>
      <c r="AP16" s="265">
        <v>97166</v>
      </c>
      <c r="AQ16" s="266">
        <v>105167</v>
      </c>
      <c r="AR16" s="267">
        <v>-7.6</v>
      </c>
    </row>
    <row r="17" spans="1:46" x14ac:dyDescent="0.15">
      <c r="A17" s="247"/>
    </row>
    <row r="18" spans="1:46" x14ac:dyDescent="0.15">
      <c r="A18" s="247"/>
      <c r="AQ18" s="268"/>
      <c r="AR18" s="268"/>
    </row>
    <row r="19" spans="1:46" x14ac:dyDescent="0.15">
      <c r="A19" s="247"/>
      <c r="AK19" s="243" t="s">
        <v>492</v>
      </c>
    </row>
    <row r="20" spans="1:46" x14ac:dyDescent="0.15">
      <c r="A20" s="247"/>
      <c r="AK20" s="269"/>
      <c r="AL20" s="270"/>
      <c r="AM20" s="270"/>
      <c r="AN20" s="271"/>
      <c r="AO20" s="272" t="s">
        <v>493</v>
      </c>
      <c r="AP20" s="273" t="s">
        <v>494</v>
      </c>
      <c r="AQ20" s="274" t="s">
        <v>495</v>
      </c>
      <c r="AR20" s="275"/>
    </row>
    <row r="21" spans="1:46" s="248" customFormat="1" x14ac:dyDescent="0.15">
      <c r="A21" s="276"/>
      <c r="AK21" s="1109" t="s">
        <v>496</v>
      </c>
      <c r="AL21" s="1110"/>
      <c r="AM21" s="1110"/>
      <c r="AN21" s="1111"/>
      <c r="AO21" s="277">
        <v>9.44</v>
      </c>
      <c r="AP21" s="278">
        <v>8.91</v>
      </c>
      <c r="AQ21" s="279">
        <v>0.53</v>
      </c>
      <c r="AS21" s="280"/>
      <c r="AT21" s="276"/>
    </row>
    <row r="22" spans="1:46" s="248" customFormat="1" x14ac:dyDescent="0.15">
      <c r="A22" s="276"/>
      <c r="AK22" s="1109" t="s">
        <v>497</v>
      </c>
      <c r="AL22" s="1110"/>
      <c r="AM22" s="1110"/>
      <c r="AN22" s="1111"/>
      <c r="AO22" s="281">
        <v>96.7</v>
      </c>
      <c r="AP22" s="282">
        <v>97.6</v>
      </c>
      <c r="AQ22" s="283">
        <v>-0.9</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00" t="s">
        <v>498</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x14ac:dyDescent="0.15">
      <c r="A27" s="288"/>
      <c r="AS27" s="243"/>
      <c r="AT27" s="243"/>
    </row>
    <row r="28" spans="1:46" ht="17.25" x14ac:dyDescent="0.15">
      <c r="A28" s="244" t="s">
        <v>499</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500</v>
      </c>
      <c r="AL29" s="248"/>
      <c r="AM29" s="248"/>
      <c r="AN29" s="248"/>
      <c r="AS29" s="290"/>
    </row>
    <row r="30" spans="1:46" ht="13.5" customHeight="1" x14ac:dyDescent="0.15">
      <c r="A30" s="247"/>
      <c r="AK30" s="250"/>
      <c r="AL30" s="251"/>
      <c r="AM30" s="251"/>
      <c r="AN30" s="252"/>
      <c r="AO30" s="1101" t="s">
        <v>479</v>
      </c>
      <c r="AP30" s="253"/>
      <c r="AQ30" s="254" t="s">
        <v>480</v>
      </c>
      <c r="AR30" s="255"/>
    </row>
    <row r="31" spans="1:46" x14ac:dyDescent="0.15">
      <c r="A31" s="247"/>
      <c r="AK31" s="256"/>
      <c r="AL31" s="257"/>
      <c r="AM31" s="257"/>
      <c r="AN31" s="258"/>
      <c r="AO31" s="1102"/>
      <c r="AP31" s="259" t="s">
        <v>481</v>
      </c>
      <c r="AQ31" s="260" t="s">
        <v>482</v>
      </c>
      <c r="AR31" s="261" t="s">
        <v>483</v>
      </c>
    </row>
    <row r="32" spans="1:46" ht="27" customHeight="1" x14ac:dyDescent="0.15">
      <c r="A32" s="247"/>
      <c r="AK32" s="1117" t="s">
        <v>501</v>
      </c>
      <c r="AL32" s="1118"/>
      <c r="AM32" s="1118"/>
      <c r="AN32" s="1119"/>
      <c r="AO32" s="291">
        <v>5681560</v>
      </c>
      <c r="AP32" s="291">
        <v>63222</v>
      </c>
      <c r="AQ32" s="292">
        <v>63956</v>
      </c>
      <c r="AR32" s="293">
        <v>-1.1000000000000001</v>
      </c>
    </row>
    <row r="33" spans="1:46" ht="13.5" customHeight="1" x14ac:dyDescent="0.15">
      <c r="A33" s="247"/>
      <c r="AK33" s="1117" t="s">
        <v>502</v>
      </c>
      <c r="AL33" s="1118"/>
      <c r="AM33" s="1118"/>
      <c r="AN33" s="1119"/>
      <c r="AO33" s="291" t="s">
        <v>487</v>
      </c>
      <c r="AP33" s="291" t="s">
        <v>487</v>
      </c>
      <c r="AQ33" s="292" t="s">
        <v>487</v>
      </c>
      <c r="AR33" s="293" t="s">
        <v>487</v>
      </c>
    </row>
    <row r="34" spans="1:46" ht="27" customHeight="1" x14ac:dyDescent="0.15">
      <c r="A34" s="247"/>
      <c r="AK34" s="1117" t="s">
        <v>503</v>
      </c>
      <c r="AL34" s="1118"/>
      <c r="AM34" s="1118"/>
      <c r="AN34" s="1119"/>
      <c r="AO34" s="291" t="s">
        <v>487</v>
      </c>
      <c r="AP34" s="291" t="s">
        <v>487</v>
      </c>
      <c r="AQ34" s="292">
        <v>4</v>
      </c>
      <c r="AR34" s="293" t="s">
        <v>487</v>
      </c>
    </row>
    <row r="35" spans="1:46" ht="27" customHeight="1" x14ac:dyDescent="0.15">
      <c r="A35" s="247"/>
      <c r="AK35" s="1117" t="s">
        <v>504</v>
      </c>
      <c r="AL35" s="1118"/>
      <c r="AM35" s="1118"/>
      <c r="AN35" s="1119"/>
      <c r="AO35" s="291">
        <v>1589999</v>
      </c>
      <c r="AP35" s="291">
        <v>17693</v>
      </c>
      <c r="AQ35" s="292">
        <v>14498</v>
      </c>
      <c r="AR35" s="293">
        <v>22</v>
      </c>
    </row>
    <row r="36" spans="1:46" ht="27" customHeight="1" x14ac:dyDescent="0.15">
      <c r="A36" s="247"/>
      <c r="AK36" s="1117" t="s">
        <v>505</v>
      </c>
      <c r="AL36" s="1118"/>
      <c r="AM36" s="1118"/>
      <c r="AN36" s="1119"/>
      <c r="AO36" s="291">
        <v>59371</v>
      </c>
      <c r="AP36" s="291">
        <v>661</v>
      </c>
      <c r="AQ36" s="292">
        <v>1993</v>
      </c>
      <c r="AR36" s="293">
        <v>-66.8</v>
      </c>
    </row>
    <row r="37" spans="1:46" ht="13.5" customHeight="1" x14ac:dyDescent="0.15">
      <c r="A37" s="247"/>
      <c r="AK37" s="1117" t="s">
        <v>506</v>
      </c>
      <c r="AL37" s="1118"/>
      <c r="AM37" s="1118"/>
      <c r="AN37" s="1119"/>
      <c r="AO37" s="291">
        <v>11518</v>
      </c>
      <c r="AP37" s="291">
        <v>128</v>
      </c>
      <c r="AQ37" s="292">
        <v>407</v>
      </c>
      <c r="AR37" s="293">
        <v>-68.599999999999994</v>
      </c>
    </row>
    <row r="38" spans="1:46" ht="27" customHeight="1" x14ac:dyDescent="0.15">
      <c r="A38" s="247"/>
      <c r="AK38" s="1120" t="s">
        <v>507</v>
      </c>
      <c r="AL38" s="1121"/>
      <c r="AM38" s="1121"/>
      <c r="AN38" s="1122"/>
      <c r="AO38" s="294" t="s">
        <v>487</v>
      </c>
      <c r="AP38" s="294" t="s">
        <v>487</v>
      </c>
      <c r="AQ38" s="295">
        <v>1</v>
      </c>
      <c r="AR38" s="283" t="s">
        <v>487</v>
      </c>
      <c r="AS38" s="290"/>
    </row>
    <row r="39" spans="1:46" x14ac:dyDescent="0.15">
      <c r="A39" s="247"/>
      <c r="AK39" s="1120" t="s">
        <v>508</v>
      </c>
      <c r="AL39" s="1121"/>
      <c r="AM39" s="1121"/>
      <c r="AN39" s="1122"/>
      <c r="AO39" s="291">
        <v>-266324</v>
      </c>
      <c r="AP39" s="291">
        <v>-2964</v>
      </c>
      <c r="AQ39" s="292">
        <v>-3355</v>
      </c>
      <c r="AR39" s="293">
        <v>-11.7</v>
      </c>
      <c r="AS39" s="290"/>
    </row>
    <row r="40" spans="1:46" ht="27" customHeight="1" x14ac:dyDescent="0.15">
      <c r="A40" s="247"/>
      <c r="AK40" s="1117" t="s">
        <v>509</v>
      </c>
      <c r="AL40" s="1118"/>
      <c r="AM40" s="1118"/>
      <c r="AN40" s="1119"/>
      <c r="AO40" s="291">
        <v>-4715908</v>
      </c>
      <c r="AP40" s="291">
        <v>-52477</v>
      </c>
      <c r="AQ40" s="292">
        <v>-53996</v>
      </c>
      <c r="AR40" s="293">
        <v>-2.8</v>
      </c>
      <c r="AS40" s="290"/>
    </row>
    <row r="41" spans="1:46" x14ac:dyDescent="0.15">
      <c r="A41" s="247"/>
      <c r="AK41" s="1123" t="s">
        <v>287</v>
      </c>
      <c r="AL41" s="1124"/>
      <c r="AM41" s="1124"/>
      <c r="AN41" s="1125"/>
      <c r="AO41" s="291">
        <v>2360216</v>
      </c>
      <c r="AP41" s="291">
        <v>26263</v>
      </c>
      <c r="AQ41" s="292">
        <v>23508</v>
      </c>
      <c r="AR41" s="293">
        <v>11.7</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510</v>
      </c>
    </row>
    <row r="48" spans="1:46" x14ac:dyDescent="0.15">
      <c r="A48" s="247"/>
      <c r="AK48" s="301" t="s">
        <v>511</v>
      </c>
      <c r="AL48" s="301"/>
      <c r="AM48" s="301"/>
      <c r="AN48" s="301"/>
      <c r="AO48" s="301"/>
      <c r="AP48" s="301"/>
      <c r="AQ48" s="302"/>
      <c r="AR48" s="301"/>
    </row>
    <row r="49" spans="1:44" ht="13.5" customHeight="1" x14ac:dyDescent="0.15">
      <c r="A49" s="247"/>
      <c r="AK49" s="303"/>
      <c r="AL49" s="304"/>
      <c r="AM49" s="1112" t="s">
        <v>479</v>
      </c>
      <c r="AN49" s="1114" t="s">
        <v>512</v>
      </c>
      <c r="AO49" s="1115"/>
      <c r="AP49" s="1115"/>
      <c r="AQ49" s="1115"/>
      <c r="AR49" s="1116"/>
    </row>
    <row r="50" spans="1:44" x14ac:dyDescent="0.15">
      <c r="A50" s="247"/>
      <c r="AK50" s="305"/>
      <c r="AL50" s="306"/>
      <c r="AM50" s="1113"/>
      <c r="AN50" s="307" t="s">
        <v>513</v>
      </c>
      <c r="AO50" s="308" t="s">
        <v>514</v>
      </c>
      <c r="AP50" s="309" t="s">
        <v>515</v>
      </c>
      <c r="AQ50" s="310" t="s">
        <v>516</v>
      </c>
      <c r="AR50" s="311" t="s">
        <v>517</v>
      </c>
    </row>
    <row r="51" spans="1:44" x14ac:dyDescent="0.15">
      <c r="A51" s="247"/>
      <c r="AK51" s="303" t="s">
        <v>518</v>
      </c>
      <c r="AL51" s="304"/>
      <c r="AM51" s="312">
        <v>6464787</v>
      </c>
      <c r="AN51" s="313">
        <v>68455</v>
      </c>
      <c r="AO51" s="314">
        <v>-10.1</v>
      </c>
      <c r="AP51" s="315">
        <v>70329</v>
      </c>
      <c r="AQ51" s="316">
        <v>0.2</v>
      </c>
      <c r="AR51" s="317">
        <v>-10.3</v>
      </c>
    </row>
    <row r="52" spans="1:44" x14ac:dyDescent="0.15">
      <c r="A52" s="247"/>
      <c r="AK52" s="318"/>
      <c r="AL52" s="319" t="s">
        <v>519</v>
      </c>
      <c r="AM52" s="320">
        <v>3163722</v>
      </c>
      <c r="AN52" s="321">
        <v>33501</v>
      </c>
      <c r="AO52" s="322">
        <v>-26.7</v>
      </c>
      <c r="AP52" s="323">
        <v>39403</v>
      </c>
      <c r="AQ52" s="324">
        <v>9.1</v>
      </c>
      <c r="AR52" s="325">
        <v>-35.799999999999997</v>
      </c>
    </row>
    <row r="53" spans="1:44" x14ac:dyDescent="0.15">
      <c r="A53" s="247"/>
      <c r="AK53" s="303" t="s">
        <v>520</v>
      </c>
      <c r="AL53" s="304"/>
      <c r="AM53" s="312">
        <v>5653394</v>
      </c>
      <c r="AN53" s="313">
        <v>60469</v>
      </c>
      <c r="AO53" s="314">
        <v>-11.7</v>
      </c>
      <c r="AP53" s="315">
        <v>71871</v>
      </c>
      <c r="AQ53" s="316">
        <v>2.2000000000000002</v>
      </c>
      <c r="AR53" s="317">
        <v>-13.9</v>
      </c>
    </row>
    <row r="54" spans="1:44" x14ac:dyDescent="0.15">
      <c r="A54" s="247"/>
      <c r="AK54" s="318"/>
      <c r="AL54" s="319" t="s">
        <v>519</v>
      </c>
      <c r="AM54" s="320">
        <v>2313829</v>
      </c>
      <c r="AN54" s="321">
        <v>24749</v>
      </c>
      <c r="AO54" s="322">
        <v>-26.1</v>
      </c>
      <c r="AP54" s="323">
        <v>38232</v>
      </c>
      <c r="AQ54" s="324">
        <v>-3</v>
      </c>
      <c r="AR54" s="325">
        <v>-23.1</v>
      </c>
    </row>
    <row r="55" spans="1:44" x14ac:dyDescent="0.15">
      <c r="A55" s="247"/>
      <c r="AK55" s="303" t="s">
        <v>521</v>
      </c>
      <c r="AL55" s="304"/>
      <c r="AM55" s="312">
        <v>5111139</v>
      </c>
      <c r="AN55" s="313">
        <v>55324</v>
      </c>
      <c r="AO55" s="314">
        <v>-8.5</v>
      </c>
      <c r="AP55" s="315">
        <v>71807</v>
      </c>
      <c r="AQ55" s="316">
        <v>-0.1</v>
      </c>
      <c r="AR55" s="317">
        <v>-8.4</v>
      </c>
    </row>
    <row r="56" spans="1:44" x14ac:dyDescent="0.15">
      <c r="A56" s="247"/>
      <c r="AK56" s="318"/>
      <c r="AL56" s="319" t="s">
        <v>519</v>
      </c>
      <c r="AM56" s="320">
        <v>1748412</v>
      </c>
      <c r="AN56" s="321">
        <v>18925</v>
      </c>
      <c r="AO56" s="322">
        <v>-23.5</v>
      </c>
      <c r="AP56" s="323">
        <v>37333</v>
      </c>
      <c r="AQ56" s="324">
        <v>-2.4</v>
      </c>
      <c r="AR56" s="325">
        <v>-21.1</v>
      </c>
    </row>
    <row r="57" spans="1:44" x14ac:dyDescent="0.15">
      <c r="A57" s="247"/>
      <c r="AK57" s="303" t="s">
        <v>522</v>
      </c>
      <c r="AL57" s="304"/>
      <c r="AM57" s="312">
        <v>6125985</v>
      </c>
      <c r="AN57" s="313">
        <v>67249</v>
      </c>
      <c r="AO57" s="314">
        <v>21.6</v>
      </c>
      <c r="AP57" s="315">
        <v>80821</v>
      </c>
      <c r="AQ57" s="316">
        <v>12.6</v>
      </c>
      <c r="AR57" s="317">
        <v>9</v>
      </c>
    </row>
    <row r="58" spans="1:44" x14ac:dyDescent="0.15">
      <c r="A58" s="247"/>
      <c r="AK58" s="318"/>
      <c r="AL58" s="319" t="s">
        <v>519</v>
      </c>
      <c r="AM58" s="320">
        <v>2360017</v>
      </c>
      <c r="AN58" s="321">
        <v>25907</v>
      </c>
      <c r="AO58" s="322">
        <v>36.9</v>
      </c>
      <c r="AP58" s="323">
        <v>49586</v>
      </c>
      <c r="AQ58" s="324">
        <v>32.799999999999997</v>
      </c>
      <c r="AR58" s="325">
        <v>4.0999999999999996</v>
      </c>
    </row>
    <row r="59" spans="1:44" x14ac:dyDescent="0.15">
      <c r="A59" s="247"/>
      <c r="AK59" s="303" t="s">
        <v>523</v>
      </c>
      <c r="AL59" s="304"/>
      <c r="AM59" s="312">
        <v>5731543</v>
      </c>
      <c r="AN59" s="313">
        <v>63778</v>
      </c>
      <c r="AO59" s="314">
        <v>-5.2</v>
      </c>
      <c r="AP59" s="315">
        <v>79840</v>
      </c>
      <c r="AQ59" s="316">
        <v>-1.2</v>
      </c>
      <c r="AR59" s="317">
        <v>-4</v>
      </c>
    </row>
    <row r="60" spans="1:44" x14ac:dyDescent="0.15">
      <c r="A60" s="247"/>
      <c r="AK60" s="318"/>
      <c r="AL60" s="319" t="s">
        <v>519</v>
      </c>
      <c r="AM60" s="320">
        <v>2654381</v>
      </c>
      <c r="AN60" s="321">
        <v>29537</v>
      </c>
      <c r="AO60" s="322">
        <v>14</v>
      </c>
      <c r="AP60" s="323">
        <v>45238</v>
      </c>
      <c r="AQ60" s="324">
        <v>-8.8000000000000007</v>
      </c>
      <c r="AR60" s="325">
        <v>22.8</v>
      </c>
    </row>
    <row r="61" spans="1:44" x14ac:dyDescent="0.15">
      <c r="A61" s="247"/>
      <c r="AK61" s="303" t="s">
        <v>524</v>
      </c>
      <c r="AL61" s="326"/>
      <c r="AM61" s="312">
        <v>5817370</v>
      </c>
      <c r="AN61" s="313">
        <v>63055</v>
      </c>
      <c r="AO61" s="314">
        <v>-2.8</v>
      </c>
      <c r="AP61" s="315">
        <v>74934</v>
      </c>
      <c r="AQ61" s="327">
        <v>2.7</v>
      </c>
      <c r="AR61" s="317">
        <v>-5.5</v>
      </c>
    </row>
    <row r="62" spans="1:44" x14ac:dyDescent="0.15">
      <c r="A62" s="247"/>
      <c r="AK62" s="318"/>
      <c r="AL62" s="319" t="s">
        <v>519</v>
      </c>
      <c r="AM62" s="320">
        <v>2448072</v>
      </c>
      <c r="AN62" s="321">
        <v>26524</v>
      </c>
      <c r="AO62" s="322">
        <v>-5.0999999999999996</v>
      </c>
      <c r="AP62" s="323">
        <v>41958</v>
      </c>
      <c r="AQ62" s="324">
        <v>5.5</v>
      </c>
      <c r="AR62" s="325">
        <v>-10.6</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LbuyPmIpP81C+mb/qO46ytMTAbubruSmYLOkqSb5JNxKO1voA9EYOfhvCeIdU0bwSXVMBDKRAxgvbqLydXUUpQ==" saltValue="l0Vrihzf64M8Y5SLRZ+Q0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42" orientation="portrait"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70" zoomScale="70" zoomScaleNormal="70" zoomScaleSheetLayoutView="55" workbookViewId="0">
      <selection activeCell="CD12" sqref="CD12:CS12"/>
    </sheetView>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476</v>
      </c>
    </row>
    <row r="121" spans="125:125" ht="13.5" hidden="1" customHeight="1" x14ac:dyDescent="0.15">
      <c r="DU121" s="241"/>
    </row>
  </sheetData>
  <sheetProtection algorithmName="SHA-512" hashValue="IC9PF1QA6w5zXKkmt2BbFLdH41IJT+T2hR7EcgYoc/wAiyU6f+v0zh4iSlF8CpAN77mPJgdd+pdYKmMX88MUkQ==" saltValue="cizw1qvq/5YiwAxJpcXVGQ=="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63" zoomScale="70" zoomScaleNormal="70" zoomScaleSheetLayoutView="55" workbookViewId="0">
      <selection activeCell="CD12" sqref="CD12:CS12"/>
    </sheetView>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476</v>
      </c>
    </row>
  </sheetData>
  <sheetProtection algorithmName="SHA-512" hashValue="RdLcTL3vSbz1/kuJNq6nPkpBNa0HaDvXYEJcYUdn9KQPAz84unke2cHHNiY9GSJbcNAxX/iqCK5Grq2j+sYAtw==" saltValue="mg1wVvSdnDmVxjCioRgECQ=="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22" zoomScale="85" zoomScaleNormal="85" zoomScaleSheetLayoutView="100" workbookViewId="0">
      <selection activeCell="CD12" sqref="CD12:CS12"/>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15">
      <c r="B47" s="10"/>
      <c r="C47" s="1126" t="s">
        <v>3</v>
      </c>
      <c r="D47" s="1126"/>
      <c r="E47" s="1127"/>
      <c r="F47" s="11">
        <v>25.28</v>
      </c>
      <c r="G47" s="12">
        <v>26.49</v>
      </c>
      <c r="H47" s="12">
        <v>27.17</v>
      </c>
      <c r="I47" s="12">
        <v>22.88</v>
      </c>
      <c r="J47" s="13">
        <v>21.2</v>
      </c>
    </row>
    <row r="48" spans="2:10" ht="57.75" customHeight="1" x14ac:dyDescent="0.15">
      <c r="B48" s="14"/>
      <c r="C48" s="1128" t="s">
        <v>4</v>
      </c>
      <c r="D48" s="1128"/>
      <c r="E48" s="1129"/>
      <c r="F48" s="15">
        <v>4.34</v>
      </c>
      <c r="G48" s="16">
        <v>7.24</v>
      </c>
      <c r="H48" s="16">
        <v>7.33</v>
      </c>
      <c r="I48" s="16">
        <v>5.95</v>
      </c>
      <c r="J48" s="17">
        <v>6.28</v>
      </c>
    </row>
    <row r="49" spans="2:10" ht="57.75" customHeight="1" thickBot="1" x14ac:dyDescent="0.2">
      <c r="B49" s="18"/>
      <c r="C49" s="1130" t="s">
        <v>5</v>
      </c>
      <c r="D49" s="1130"/>
      <c r="E49" s="1131"/>
      <c r="F49" s="19">
        <v>2.59</v>
      </c>
      <c r="G49" s="20">
        <v>5.16</v>
      </c>
      <c r="H49" s="20" t="s">
        <v>531</v>
      </c>
      <c r="I49" s="20" t="s">
        <v>532</v>
      </c>
      <c r="J49" s="21" t="s">
        <v>533</v>
      </c>
    </row>
    <row r="50" spans="2:10" x14ac:dyDescent="0.15"/>
  </sheetData>
  <sheetProtection algorithmName="SHA-512" hashValue="mxG55MMpi46P3yCA6dow6RtYN3WeNwtKIjAoD1WJ36Mf7mgxTsgudLpe6C420MCmSlumRdw1BlcIt1ugV9Esjg==" saltValue="6771TA9Jj/no3dVqsoTJDw=="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drawing r:id="rId1"/>
</worksheet>
</file>

<file path=docProps/app.xml><?xml version="1.0" encoding="utf-8"?>
<Properties xmlns:vt="http://schemas.openxmlformats.org/officeDocument/2006/docPropsVTypes" xmlns="http://schemas.openxmlformats.org/officeDocument/2006/extended-properties">
  <DocSecurity>0</DocSecurity>
  <ScaleCrop>false</ScaleCrop>
  <HeadingPairs>
    <vt:vector baseType="variant" size="2">
      <vt:variant>
        <vt:lpstr>ワークシート</vt:lpstr>
      </vt:variant>
      <vt:variant>
        <vt:i4>14</vt:i4>
      </vt:variant>
    </vt:vector>
  </HeadingPairs>
  <TitlesOfParts>
    <vt:vector baseType="lpstr" size="14">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mitype="http://purl.org/dc/dcmitype/" xmlns:dcterms="http://purl.org/dc/terms/" xmlns:xsi="http://www.w3.org/2001/XMLSchema-instance">
  <cp:lastPrinted>2026-03-26T00:30:08Z</cp:lastPrinted>
  <dcterms:created xsi:type="dcterms:W3CDTF">2026-02-23T04:29:30Z</dcterms:created>
  <dcterms:modified xsi:type="dcterms:W3CDTF">2026-03-26T00:52:04Z</dcterms:modified>
</cp:coreProperties>
</file>