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r02\homefolder$\yuumi2414\Desktop\"/>
    </mc:Choice>
  </mc:AlternateContent>
  <workbookProtection workbookAlgorithmName="SHA-512" workbookHashValue="gznjyMROuaxB4Cj4rOPR/TpL2c2/avjC72gTtSVhbaXg/b+vyajDLCuOg79TZke/Kpxq3+eBXxqrVGQpguSg9w==" workbookSaltValue="L84aBrjR4FpMzpD5prg0/Q==" workbookSpinCount="100000" lockStructure="1"/>
  <bookViews>
    <workbookView xWindow="0" yWindow="0" windowWidth="20490" windowHeight="58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<sst xmlns="http://schemas.openxmlformats.org/spreadsheetml/2006/main" count="240" uniqueCount="126">
  <si>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</si>
  <si>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</si>
  <si>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</si>
  <si>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</si>
  <si>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</si>
  <si>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</si>
  <si>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</si>
  <si>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</si>
  <si>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</si>
  <si>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</si>
  <si>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</si>
  <si>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</si>
  <si>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</si>
  <si>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</si>
  <si>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</si>
  <si>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</si>
  <si>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</si>
  <si>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</si>
  <si>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</si>
  <si>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</si>
  <si>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</si>
  <si>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</si>
  <si>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</si>
  <si>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</si>
  <si>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</si>
  <si>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</si>
  <si>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</si>
  <si>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</si>
  <si>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</si>
  <si>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</si>
  <si>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</si>
  <si>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</si>
  <si>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</si>
  <si>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</si>
  <si>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</si>
  <si>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</si>
  <si>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</si>
  <si>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</si>
  <si>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</si>
  <si>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</si>
  <si>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</si>
  <si>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</si>
  <si>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</si>
  <si>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</si>
  <si>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</si>
  <si>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</si>
  <si>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</si>
  <si>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</si>
  <si>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</si>
  <si>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</si>
  <si>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</si>
  <si>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</si>
  <si>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</si>
  <si>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</si>
  <si>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</si>
  <si>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</si>
  <si>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</si>
  <si>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</si>
  <si>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</si>
  <si>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</si>
  <si>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</si>
  <si>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</si>
  <si>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</si>
  <si>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</si>
  <si>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</si>
  <si>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</si>
  <si>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</si>
  <si>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</si>
  <si>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</si>
  <si>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</si>
  <si>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</si>
  <si>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</si>
  <si>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</si>
  <si>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</si>
  <si>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</si>
  <si>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</si>
  <si>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</si>
  <si>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</si>
  <si>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</si>
  <si>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</si>
  <si>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</si>
  <si>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</si>
  <si>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</si>
  <si>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</si>
  <si>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</si>
  <si>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</si>
  <si>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</si>
  <si>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</si>
  <si>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</si>
  <si>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</si>
  <si>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</si>
  <si>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</si>
  <si>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</si>
  <si>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</si>
  <si>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</si>
  <si>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</si>
  <si>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</si>
  <si>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</si>
  <si>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</si>
  <si>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</si>
  <si>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</si>
  <si>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</si>
  <si>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</si>
  <si>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</si>
  <si>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</si>
  <si>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</si>
  <si>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</si>
  <si>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</si>
  <si>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</si>
  <si>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</si>
  <si>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</si>
  <si>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</si>
  <si>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</si>
  <si>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</si>
  <si>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</si>
  <si>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</si>
  <si>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</si>
  <si>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</si>
  <si>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</si>
  <si>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</si>
  <si>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</si>
  <si>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</si>
  <si>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</si>
  <si>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すべての地区において事業完了しており、水洗化率も向上しているものの、多数の処理場を有しており、事業経営に必要な経費を使用料で賄えていないことから、収益的収支比率、経費回収率において100％を大幅に割り込んでいる。
　また、財源不足分を資本費平準化債で補い企業債償還を行っているために、企業債残高が減らずに企業債残高対事業規模比率が類似団体平均値と比較して非常に高い数値となっている。
 平成30年度から地方公営企業法を適用したことから、各種指標を分析し経営改善を図っていく。</t>
    <rPh sb="44" eb="46">
      <t>タスウ</t>
    </rPh>
    <rPh sb="47" eb="50">
      <t>ショリジョウ</t>
    </rPh>
    <rPh sb="51" eb="52">
      <t>ユウ</t>
    </rPh>
    <rPh sb="203" eb="205">
      <t>ヘイセイ</t>
    </rPh>
    <rPh sb="207" eb="209">
      <t>ネンド</t>
    </rPh>
    <rPh sb="211" eb="213">
      <t>チホウ</t>
    </rPh>
    <rPh sb="213" eb="215">
      <t>コウエイ</t>
    </rPh>
    <rPh sb="215" eb="217">
      <t>キギョウ</t>
    </rPh>
    <rPh sb="217" eb="218">
      <t>ホウ</t>
    </rPh>
    <rPh sb="219" eb="221">
      <t>テキヨウ</t>
    </rPh>
    <rPh sb="228" eb="230">
      <t>カクシュ</t>
    </rPh>
    <rPh sb="230" eb="232">
      <t>シヒョウ</t>
    </rPh>
    <rPh sb="233" eb="235">
      <t>ブンセキ</t>
    </rPh>
    <rPh sb="236" eb="238">
      <t>ケイエイ</t>
    </rPh>
    <rPh sb="238" eb="240">
      <t>カイゼン</t>
    </rPh>
    <rPh sb="241" eb="242">
      <t>ハカ</t>
    </rPh>
    <phoneticPr fontId="4"/>
  </si>
  <si>
    <t>　各処理施設の更新については、平成24年度に「花巻市農業集落排水事業最適整備構想」を策定し、機能診断を実施した上で長寿命化対策である機能強化事業を実施している。
　管路施設には2040年以降に耐用年数を迎えることとなり、効率的、計画的に更新していくために更新計画の策定が必要となる。</t>
    <rPh sb="1" eb="2">
      <t>カク</t>
    </rPh>
    <rPh sb="2" eb="4">
      <t>ショリ</t>
    </rPh>
    <rPh sb="4" eb="6">
      <t>シセツ</t>
    </rPh>
    <rPh sb="7" eb="9">
      <t>コウシン</t>
    </rPh>
    <rPh sb="15" eb="17">
      <t>ヘイセイ</t>
    </rPh>
    <rPh sb="19" eb="20">
      <t>ネン</t>
    </rPh>
    <rPh sb="20" eb="21">
      <t>ド</t>
    </rPh>
    <rPh sb="23" eb="26">
      <t>ハナマキシ</t>
    </rPh>
    <rPh sb="26" eb="28">
      <t>ノウギョウ</t>
    </rPh>
    <rPh sb="28" eb="30">
      <t>シュウラク</t>
    </rPh>
    <rPh sb="30" eb="32">
      <t>ハイスイ</t>
    </rPh>
    <rPh sb="32" eb="34">
      <t>ジギョウ</t>
    </rPh>
    <rPh sb="34" eb="36">
      <t>サイテキ</t>
    </rPh>
    <rPh sb="36" eb="38">
      <t>セイビ</t>
    </rPh>
    <rPh sb="38" eb="40">
      <t>コウソウ</t>
    </rPh>
    <rPh sb="42" eb="44">
      <t>サクテイ</t>
    </rPh>
    <rPh sb="46" eb="48">
      <t>キノウ</t>
    </rPh>
    <rPh sb="48" eb="50">
      <t>シンダン</t>
    </rPh>
    <rPh sb="51" eb="53">
      <t>ジッシ</t>
    </rPh>
    <rPh sb="55" eb="56">
      <t>ウエ</t>
    </rPh>
    <rPh sb="57" eb="61">
      <t>チョウジュミョウカ</t>
    </rPh>
    <rPh sb="61" eb="63">
      <t>タイサク</t>
    </rPh>
    <rPh sb="66" eb="68">
      <t>キノウ</t>
    </rPh>
    <rPh sb="68" eb="70">
      <t>キョウカ</t>
    </rPh>
    <rPh sb="70" eb="72">
      <t>ジギョウ</t>
    </rPh>
    <rPh sb="73" eb="75">
      <t>ジッシ</t>
    </rPh>
    <rPh sb="82" eb="84">
      <t>カンロ</t>
    </rPh>
    <rPh sb="84" eb="86">
      <t>シセツ</t>
    </rPh>
    <rPh sb="92" eb="93">
      <t>ネン</t>
    </rPh>
    <rPh sb="93" eb="95">
      <t>イコウ</t>
    </rPh>
    <rPh sb="96" eb="98">
      <t>タイヨウ</t>
    </rPh>
    <rPh sb="98" eb="100">
      <t>ネンスウ</t>
    </rPh>
    <rPh sb="101" eb="102">
      <t>ムカ</t>
    </rPh>
    <rPh sb="110" eb="113">
      <t>コウリツテキ</t>
    </rPh>
    <rPh sb="114" eb="117">
      <t>ケイカクテキ</t>
    </rPh>
    <rPh sb="118" eb="120">
      <t>コウシン</t>
    </rPh>
    <rPh sb="127" eb="129">
      <t>コウシン</t>
    </rPh>
    <rPh sb="129" eb="131">
      <t>ケイカク</t>
    </rPh>
    <rPh sb="132" eb="134">
      <t>サクテイ</t>
    </rPh>
    <rPh sb="135" eb="137">
      <t>ヒツヨウ</t>
    </rPh>
    <phoneticPr fontId="4"/>
  </si>
  <si>
    <t>　農業集落排水事業について、全地区で整備は完了しており、施設の維持管理と更新を中心に事業実施している。
　施設の維持管理については、計画的な更新とし費用の平準化を図るとともに、交付金等の財源の確保に努めていく。
　また、汚水処理全体としての経営安定化を図るために全ての地区において公共下水道への接続を検討していく。
　平成30年度に公営企業会計へ移行したことから、各種経営指標を分析し収支計画の見直しを行うとともに、一層の水洗化促進を図らながら、より効率的な事業経営を目指していく。</t>
    <rPh sb="14" eb="15">
      <t>ゼン</t>
    </rPh>
    <rPh sb="15" eb="17">
      <t>チク</t>
    </rPh>
    <rPh sb="18" eb="20">
      <t>セイビ</t>
    </rPh>
    <rPh sb="21" eb="23">
      <t>カンリョウ</t>
    </rPh>
    <rPh sb="28" eb="30">
      <t>シセツ</t>
    </rPh>
    <rPh sb="31" eb="35">
      <t>イジカンリ</t>
    </rPh>
    <rPh sb="36" eb="38">
      <t>コウシン</t>
    </rPh>
    <rPh sb="39" eb="41">
      <t>チュウシン</t>
    </rPh>
    <rPh sb="42" eb="44">
      <t>ジギョウ</t>
    </rPh>
    <rPh sb="44" eb="46">
      <t>ジッシ</t>
    </rPh>
    <rPh sb="53" eb="55">
      <t>シセツ</t>
    </rPh>
    <rPh sb="56" eb="58">
      <t>イジ</t>
    </rPh>
    <rPh sb="58" eb="60">
      <t>カンリ</t>
    </rPh>
    <rPh sb="66" eb="68">
      <t>ケイカク</t>
    </rPh>
    <rPh sb="68" eb="69">
      <t>テキ</t>
    </rPh>
    <rPh sb="70" eb="72">
      <t>コウシン</t>
    </rPh>
    <rPh sb="74" eb="76">
      <t>ヒヨウ</t>
    </rPh>
    <rPh sb="77" eb="80">
      <t>ヘイジュンカ</t>
    </rPh>
    <rPh sb="81" eb="82">
      <t>ハカ</t>
    </rPh>
    <rPh sb="88" eb="91">
      <t>コウフキン</t>
    </rPh>
    <rPh sb="91" eb="92">
      <t>トウ</t>
    </rPh>
    <rPh sb="93" eb="95">
      <t>ザイゲン</t>
    </rPh>
    <rPh sb="96" eb="98">
      <t>カクホ</t>
    </rPh>
    <rPh sb="99" eb="100">
      <t>ツト</t>
    </rPh>
    <rPh sb="110" eb="112">
      <t>オスイ</t>
    </rPh>
    <rPh sb="112" eb="114">
      <t>ショリ</t>
    </rPh>
    <rPh sb="114" eb="116">
      <t>ゼンタイ</t>
    </rPh>
    <rPh sb="120" eb="122">
      <t>ケイエイ</t>
    </rPh>
    <rPh sb="122" eb="125">
      <t>アンテイカ</t>
    </rPh>
    <rPh sb="126" eb="127">
      <t>ハカ</t>
    </rPh>
    <rPh sb="131" eb="132">
      <t>スベ</t>
    </rPh>
    <rPh sb="134" eb="136">
      <t>チク</t>
    </rPh>
    <rPh sb="140" eb="142">
      <t>コウキョウ</t>
    </rPh>
    <rPh sb="142" eb="145">
      <t>ゲスイドウ</t>
    </rPh>
    <rPh sb="147" eb="149">
      <t>セツゾク</t>
    </rPh>
    <rPh sb="150" eb="152">
      <t>ケントウ</t>
    </rPh>
    <rPh sb="159" eb="161">
      <t>ヘイセイ</t>
    </rPh>
    <rPh sb="163" eb="165">
      <t>ネンド</t>
    </rPh>
    <rPh sb="166" eb="168">
      <t>コウエイ</t>
    </rPh>
    <rPh sb="168" eb="170">
      <t>キギョウ</t>
    </rPh>
    <rPh sb="170" eb="172">
      <t>カイケイ</t>
    </rPh>
    <rPh sb="173" eb="175">
      <t>イコウ</t>
    </rPh>
    <rPh sb="182" eb="184">
      <t>カクシュ</t>
    </rPh>
    <rPh sb="184" eb="186">
      <t>ケイエイ</t>
    </rPh>
    <rPh sb="186" eb="188">
      <t>シヒョウ</t>
    </rPh>
    <rPh sb="189" eb="191">
      <t>ブンセキ</t>
    </rPh>
    <rPh sb="192" eb="194">
      <t>シュウシ</t>
    </rPh>
    <rPh sb="194" eb="196">
      <t>ケイカク</t>
    </rPh>
    <rPh sb="197" eb="199">
      <t>ミナオ</t>
    </rPh>
    <rPh sb="201" eb="202">
      <t>オコナ</t>
    </rPh>
    <rPh sb="208" eb="210">
      <t>イッソウ</t>
    </rPh>
    <rPh sb="211" eb="214">
      <t>スイセンカ</t>
    </rPh>
    <rPh sb="214" eb="216">
      <t>ソクシン</t>
    </rPh>
    <rPh sb="217" eb="218">
      <t>ハカ</t>
    </rPh>
    <rPh sb="225" eb="228">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</si>
</sst>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50-4F96-ABC8-0C1109D070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C850-4F96-ABC8-0C1109D070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32.9</c:v>
                </c:pt>
                <c:pt idx="1">
                  <c:v>32.9</c:v>
                </c:pt>
                <c:pt idx="2">
                  <c:v>32.9</c:v>
                </c:pt>
                <c:pt idx="3">
                  <c:v>32.9</c:v>
                </c:pt>
                <c:pt idx="4">
                  <c:v>32.9</c:v>
                </c:pt>
              </c:numCache>
            </c:numRef>
          </c:val>
          <c:extLst>
            <c:ext xmlns:c16="http://schemas.microsoft.com/office/drawing/2014/chart" uri="{C3380CC4-5D6E-409C-BE32-E72D297353CC}">
              <c16:uniqueId val="{00000000-CA35-47DA-9B97-ABFD5D8615D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CA35-47DA-9B97-ABFD5D8615D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81.400000000000006</c:v>
                </c:pt>
                <c:pt idx="1">
                  <c:v>82.65</c:v>
                </c:pt>
                <c:pt idx="2">
                  <c:v>83.94</c:v>
                </c:pt>
                <c:pt idx="3">
                  <c:v>85.03</c:v>
                </c:pt>
                <c:pt idx="4">
                  <c:v>85.35</c:v>
                </c:pt>
              </c:numCache>
            </c:numRef>
          </c:val>
          <c:extLst>
            <c:ext xmlns:c16="http://schemas.microsoft.com/office/drawing/2014/chart" uri="{C3380CC4-5D6E-409C-BE32-E72D297353CC}">
              <c16:uniqueId val="{00000000-3025-48EE-8560-97A7099F5A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3025-48EE-8560-97A7099F5A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34.92</c:v>
                </c:pt>
                <c:pt idx="1">
                  <c:v>44.39</c:v>
                </c:pt>
                <c:pt idx="2">
                  <c:v>28.47</c:v>
                </c:pt>
                <c:pt idx="3">
                  <c:v>31.63</c:v>
                </c:pt>
                <c:pt idx="4">
                  <c:v>33.090000000000003</c:v>
                </c:pt>
              </c:numCache>
            </c:numRef>
          </c:val>
          <c:extLst>
            <c:ext xmlns:c16="http://schemas.microsoft.com/office/drawing/2014/chart" uri="{C3380CC4-5D6E-409C-BE32-E72D297353CC}">
              <c16:uniqueId val="{00000000-A631-4D26-9FC9-CCEBA01E6A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1-4D26-9FC9-CCEBA01E6A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1F-403D-B0CE-D1C973E80B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1F-403D-B0CE-D1C973E80B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0E-40B6-9644-044F81193D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0E-40B6-9644-044F81193D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2E-4E45-A9B2-D7F1F761E4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2E-4E45-A9B2-D7F1F761E4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1D-45CA-AA0B-29B6F0B73FF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1D-45CA-AA0B-29B6F0B73FF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4895.01</c:v>
                </c:pt>
                <c:pt idx="1">
                  <c:v>3533.95</c:v>
                </c:pt>
                <c:pt idx="2">
                  <c:v>3611.34</c:v>
                </c:pt>
                <c:pt idx="3">
                  <c:v>4163.46</c:v>
                </c:pt>
                <c:pt idx="4">
                  <c:v>8052.28</c:v>
                </c:pt>
              </c:numCache>
            </c:numRef>
          </c:val>
          <c:extLst>
            <c:ext xmlns:c16="http://schemas.microsoft.com/office/drawing/2014/chart" uri="{C3380CC4-5D6E-409C-BE32-E72D297353CC}">
              <c16:uniqueId val="{00000000-6471-45EC-927D-76F4BE99A4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6471-45EC-927D-76F4BE99A4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29.79</c:v>
                </c:pt>
                <c:pt idx="1">
                  <c:v>37.65</c:v>
                </c:pt>
                <c:pt idx="2">
                  <c:v>37.04</c:v>
                </c:pt>
                <c:pt idx="3">
                  <c:v>19.850000000000001</c:v>
                </c:pt>
                <c:pt idx="4">
                  <c:v>28.84</c:v>
                </c:pt>
              </c:numCache>
            </c:numRef>
          </c:val>
          <c:extLst>
            <c:ext xmlns:c16="http://schemas.microsoft.com/office/drawing/2014/chart" uri="{C3380CC4-5D6E-409C-BE32-E72D297353CC}">
              <c16:uniqueId val="{00000000-2BF4-4D2B-8899-DA8E784FE7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2BF4-4D2B-8899-DA8E784FE7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476.63</c:v>
                </c:pt>
                <c:pt idx="1">
                  <c:v>388.07</c:v>
                </c:pt>
                <c:pt idx="2">
                  <c:v>400.41</c:v>
                </c:pt>
                <c:pt idx="3">
                  <c:v>761.33</c:v>
                </c:pt>
                <c:pt idx="4">
                  <c:v>480.98</c:v>
                </c:pt>
              </c:numCache>
            </c:numRef>
          </c:val>
          <c:extLst>
            <c:ext xmlns:c16="http://schemas.microsoft.com/office/drawing/2014/chart" uri="{C3380CC4-5D6E-409C-BE32-E72D297353CC}">
              <c16:uniqueId val="{00000000-9CBB-47C9-B7EA-D021F14BE0A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9CBB-47C9-B7EA-D021F14BE0A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岩手県　花巻市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97027</v>
      </c>
      <c r="AM8" s="66"/>
      <c r="AN8" s="66"/>
      <c r="AO8" s="66"/>
      <c r="AP8" s="66"/>
      <c r="AQ8" s="66"/>
      <c r="AR8" s="66"/>
      <c r="AS8" s="66"/>
      <c r="AT8" s="65">
        <f>データ!T6</f>
        <v>908.39</v>
      </c>
      <c r="AU8" s="65"/>
      <c r="AV8" s="65"/>
      <c r="AW8" s="65"/>
      <c r="AX8" s="65"/>
      <c r="AY8" s="65"/>
      <c r="AZ8" s="65"/>
      <c r="BA8" s="65"/>
      <c r="BB8" s="65">
        <f>データ!U6</f>
        <v>106.81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16.02</v>
      </c>
      <c r="Q10" s="65"/>
      <c r="R10" s="65"/>
      <c r="S10" s="65"/>
      <c r="T10" s="65"/>
      <c r="U10" s="65"/>
      <c r="V10" s="65"/>
      <c r="W10" s="65">
        <f>データ!Q6</f>
        <v>98.65</v>
      </c>
      <c r="X10" s="65"/>
      <c r="Y10" s="65"/>
      <c r="Z10" s="65"/>
      <c r="AA10" s="65"/>
      <c r="AB10" s="65"/>
      <c r="AC10" s="65"/>
      <c r="AD10" s="66">
        <f>データ!R6</f>
        <v>2808</v>
      </c>
      <c r="AE10" s="66"/>
      <c r="AF10" s="66"/>
      <c r="AG10" s="66"/>
      <c r="AH10" s="66"/>
      <c r="AI10" s="66"/>
      <c r="AJ10" s="66"/>
      <c r="AK10" s="2"/>
      <c r="AL10" s="66">
        <f>データ!V6</f>
        <v>15452</v>
      </c>
      <c r="AM10" s="66"/>
      <c r="AN10" s="66"/>
      <c r="AO10" s="66"/>
      <c r="AP10" s="66"/>
      <c r="AQ10" s="66"/>
      <c r="AR10" s="66"/>
      <c r="AS10" s="66"/>
      <c r="AT10" s="65">
        <f>データ!W6</f>
        <v>7.61</v>
      </c>
      <c r="AU10" s="65"/>
      <c r="AV10" s="65"/>
      <c r="AW10" s="65"/>
      <c r="AX10" s="65"/>
      <c r="AY10" s="65"/>
      <c r="AZ10" s="65"/>
      <c r="BA10" s="65"/>
      <c r="BB10" s="65">
        <f>データ!X6</f>
        <v>2030.49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S1BFPZYHgTwI21H2StN1Y4NXPhVLG33+wA0VHcS1q6n1Din70+n+nUQKGnHYITYZ3eUW/z3KdCWgXhf562MIKA==" saltValue="PVquvUJZCak0VBguj/h0r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32051</v>
      </c>
      <c r="D6" s="32">
        <f t="shared" si="3"/>
        <v>47</v>
      </c>
      <c r="E6" s="32">
        <f t="shared" si="3"/>
        <v>17</v>
      </c>
      <c r="F6" s="32">
        <f t="shared" si="3"/>
        <v>5</v>
      </c>
      <c r="G6" s="32">
        <f t="shared" si="3"/>
        <v>0</v>
      </c>
      <c r="H6" s="32" t="str">
        <f t="shared" si="3"/>
        <v>岩手県　花巻市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16.02</v>
      </c>
      <c r="Q6" s="33">
        <f t="shared" si="3"/>
        <v>98.65</v>
      </c>
      <c r="R6" s="33">
        <f t="shared" si="3"/>
        <v>2808</v>
      </c>
      <c r="S6" s="33">
        <f t="shared" si="3"/>
        <v>97027</v>
      </c>
      <c r="T6" s="33">
        <f t="shared" si="3"/>
        <v>908.39</v>
      </c>
      <c r="U6" s="33">
        <f t="shared" si="3"/>
        <v>106.81</v>
      </c>
      <c r="V6" s="33">
        <f t="shared" si="3"/>
        <v>15452</v>
      </c>
      <c r="W6" s="33">
        <f t="shared" si="3"/>
        <v>7.61</v>
      </c>
      <c r="X6" s="33">
        <f t="shared" si="3"/>
        <v>2030.49</v>
      </c>
      <c r="Y6" s="34">
        <f>IF(Y7="",NA(),Y7)</f>
        <v>34.92</v>
      </c>
      <c r="Z6" s="34">
        <f t="shared" ref="Z6:AH6" si="4">IF(Z7="",NA(),Z7)</f>
        <v>44.39</v>
      </c>
      <c r="AA6" s="34">
        <f t="shared" si="4"/>
        <v>28.47</v>
      </c>
      <c r="AB6" s="34">
        <f t="shared" si="4"/>
        <v>31.63</v>
      </c>
      <c r="AC6" s="34">
        <f t="shared" si="4"/>
        <v>33.090000000000003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4895.01</v>
      </c>
      <c r="BG6" s="34">
        <f t="shared" ref="BG6:BO6" si="7">IF(BG7="",NA(),BG7)</f>
        <v>3533.95</v>
      </c>
      <c r="BH6" s="34">
        <f t="shared" si="7"/>
        <v>3611.34</v>
      </c>
      <c r="BI6" s="34">
        <f t="shared" si="7"/>
        <v>4163.46</v>
      </c>
      <c r="BJ6" s="34">
        <f t="shared" si="7"/>
        <v>8052.28</v>
      </c>
      <c r="BK6" s="34">
        <f t="shared" si="7"/>
        <v>1126.77</v>
      </c>
      <c r="BL6" s="34">
        <f t="shared" si="7"/>
        <v>1044.8</v>
      </c>
      <c r="BM6" s="34">
        <f t="shared" si="7"/>
        <v>1081.8</v>
      </c>
      <c r="BN6" s="34">
        <f t="shared" si="7"/>
        <v>974.93</v>
      </c>
      <c r="BO6" s="34">
        <f t="shared" si="7"/>
        <v>855.8</v>
      </c>
      <c r="BP6" s="33" t="str">
        <f>IF(BP7="","",IF(BP7="-","【-】","【"&amp;SUBSTITUTE(TEXT(BP7,"#,##0.00"),"-","△")&amp;"】"))</f>
        <v>【814.89】</v>
      </c>
      <c r="BQ6" s="34">
        <f>IF(BQ7="",NA(),BQ7)</f>
        <v>29.79</v>
      </c>
      <c r="BR6" s="34">
        <f t="shared" ref="BR6:BZ6" si="8">IF(BR7="",NA(),BR7)</f>
        <v>37.65</v>
      </c>
      <c r="BS6" s="34">
        <f t="shared" si="8"/>
        <v>37.04</v>
      </c>
      <c r="BT6" s="34">
        <f t="shared" si="8"/>
        <v>19.850000000000001</v>
      </c>
      <c r="BU6" s="34">
        <f t="shared" si="8"/>
        <v>28.84</v>
      </c>
      <c r="BV6" s="34">
        <f t="shared" si="8"/>
        <v>50.9</v>
      </c>
      <c r="BW6" s="34">
        <f t="shared" si="8"/>
        <v>50.82</v>
      </c>
      <c r="BX6" s="34">
        <f t="shared" si="8"/>
        <v>52.19</v>
      </c>
      <c r="BY6" s="34">
        <f t="shared" si="8"/>
        <v>55.32</v>
      </c>
      <c r="BZ6" s="34">
        <f t="shared" si="8"/>
        <v>59.8</v>
      </c>
      <c r="CA6" s="33" t="str">
        <f>IF(CA7="","",IF(CA7="-","【-】","【"&amp;SUBSTITUTE(TEXT(CA7,"#,##0.00"),"-","△")&amp;"】"))</f>
        <v>【60.64】</v>
      </c>
      <c r="CB6" s="34">
        <f>IF(CB7="",NA(),CB7)</f>
        <v>476.63</v>
      </c>
      <c r="CC6" s="34">
        <f t="shared" ref="CC6:CK6" si="9">IF(CC7="",NA(),CC7)</f>
        <v>388.07</v>
      </c>
      <c r="CD6" s="34">
        <f t="shared" si="9"/>
        <v>400.41</v>
      </c>
      <c r="CE6" s="34">
        <f t="shared" si="9"/>
        <v>761.33</v>
      </c>
      <c r="CF6" s="34">
        <f t="shared" si="9"/>
        <v>480.98</v>
      </c>
      <c r="CG6" s="34">
        <f t="shared" si="9"/>
        <v>293.27</v>
      </c>
      <c r="CH6" s="34">
        <f t="shared" si="9"/>
        <v>300.52</v>
      </c>
      <c r="CI6" s="34">
        <f t="shared" si="9"/>
        <v>296.14</v>
      </c>
      <c r="CJ6" s="34">
        <f t="shared" si="9"/>
        <v>283.17</v>
      </c>
      <c r="CK6" s="34">
        <f t="shared" si="9"/>
        <v>263.76</v>
      </c>
      <c r="CL6" s="33" t="str">
        <f>IF(CL7="","",IF(CL7="-","【-】","【"&amp;SUBSTITUTE(TEXT(CL7,"#,##0.00"),"-","△")&amp;"】"))</f>
        <v>【255.52】</v>
      </c>
      <c r="CM6" s="34">
        <f>IF(CM7="",NA(),CM7)</f>
        <v>32.9</v>
      </c>
      <c r="CN6" s="34">
        <f t="shared" ref="CN6:CV6" si="10">IF(CN7="",NA(),CN7)</f>
        <v>32.9</v>
      </c>
      <c r="CO6" s="34">
        <f t="shared" si="10"/>
        <v>32.9</v>
      </c>
      <c r="CP6" s="34">
        <f t="shared" si="10"/>
        <v>32.9</v>
      </c>
      <c r="CQ6" s="34">
        <f t="shared" si="10"/>
        <v>32.9</v>
      </c>
      <c r="CR6" s="34">
        <f t="shared" si="10"/>
        <v>53.78</v>
      </c>
      <c r="CS6" s="34">
        <f t="shared" si="10"/>
        <v>53.24</v>
      </c>
      <c r="CT6" s="34">
        <f t="shared" si="10"/>
        <v>52.31</v>
      </c>
      <c r="CU6" s="34">
        <f t="shared" si="10"/>
        <v>60.65</v>
      </c>
      <c r="CV6" s="34">
        <f t="shared" si="10"/>
        <v>51.75</v>
      </c>
      <c r="CW6" s="33" t="str">
        <f>IF(CW7="","",IF(CW7="-","【-】","【"&amp;SUBSTITUTE(TEXT(CW7,"#,##0.00"),"-","△")&amp;"】"))</f>
        <v>【52.49】</v>
      </c>
      <c r="CX6" s="34">
        <f>IF(CX7="",NA(),CX7)</f>
        <v>81.400000000000006</v>
      </c>
      <c r="CY6" s="34">
        <f t="shared" ref="CY6:DG6" si="11">IF(CY7="",NA(),CY7)</f>
        <v>82.65</v>
      </c>
      <c r="CZ6" s="34">
        <f t="shared" si="11"/>
        <v>83.94</v>
      </c>
      <c r="DA6" s="34">
        <f t="shared" si="11"/>
        <v>85.03</v>
      </c>
      <c r="DB6" s="34">
        <f t="shared" si="11"/>
        <v>85.35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32051</v>
      </c>
      <c r="D7" s="36">
        <v>47</v>
      </c>
      <c r="E7" s="36">
        <v>17</v>
      </c>
      <c r="F7" s="36">
        <v>5</v>
      </c>
      <c r="G7" s="36">
        <v>0</v>
      </c>
      <c r="H7" s="36" t="s">
        <v>110</v>
      </c>
      <c r="I7" s="36" t="s">
        <v>111</v>
      </c>
      <c r="J7" s="36" t="s">
        <v>112</v>
      </c>
      <c r="K7" s="36" t="s">
        <v>113</v>
      </c>
      <c r="L7" s="36" t="s">
        <v>114</v>
      </c>
      <c r="M7" s="36" t="s">
        <v>115</v>
      </c>
      <c r="N7" s="37" t="s">
        <v>116</v>
      </c>
      <c r="O7" s="37" t="s">
        <v>117</v>
      </c>
      <c r="P7" s="37">
        <v>16.02</v>
      </c>
      <c r="Q7" s="37">
        <v>98.65</v>
      </c>
      <c r="R7" s="37">
        <v>2808</v>
      </c>
      <c r="S7" s="37">
        <v>97027</v>
      </c>
      <c r="T7" s="37">
        <v>908.39</v>
      </c>
      <c r="U7" s="37">
        <v>106.81</v>
      </c>
      <c r="V7" s="37">
        <v>15452</v>
      </c>
      <c r="W7" s="37">
        <v>7.61</v>
      </c>
      <c r="X7" s="37">
        <v>2030.49</v>
      </c>
      <c r="Y7" s="37">
        <v>34.92</v>
      </c>
      <c r="Z7" s="37">
        <v>44.39</v>
      </c>
      <c r="AA7" s="37">
        <v>28.47</v>
      </c>
      <c r="AB7" s="37">
        <v>31.63</v>
      </c>
      <c r="AC7" s="37">
        <v>33.090000000000003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4895.01</v>
      </c>
      <c r="BG7" s="37">
        <v>3533.95</v>
      </c>
      <c r="BH7" s="37">
        <v>3611.34</v>
      </c>
      <c r="BI7" s="37">
        <v>4163.46</v>
      </c>
      <c r="BJ7" s="37">
        <v>8052.28</v>
      </c>
      <c r="BK7" s="37">
        <v>1126.77</v>
      </c>
      <c r="BL7" s="37">
        <v>1044.8</v>
      </c>
      <c r="BM7" s="37">
        <v>1081.8</v>
      </c>
      <c r="BN7" s="37">
        <v>974.93</v>
      </c>
      <c r="BO7" s="37">
        <v>855.8</v>
      </c>
      <c r="BP7" s="37">
        <v>814.89</v>
      </c>
      <c r="BQ7" s="37">
        <v>29.79</v>
      </c>
      <c r="BR7" s="37">
        <v>37.65</v>
      </c>
      <c r="BS7" s="37">
        <v>37.04</v>
      </c>
      <c r="BT7" s="37">
        <v>19.850000000000001</v>
      </c>
      <c r="BU7" s="37">
        <v>28.84</v>
      </c>
      <c r="BV7" s="37">
        <v>50.9</v>
      </c>
      <c r="BW7" s="37">
        <v>50.82</v>
      </c>
      <c r="BX7" s="37">
        <v>52.19</v>
      </c>
      <c r="BY7" s="37">
        <v>55.32</v>
      </c>
      <c r="BZ7" s="37">
        <v>59.8</v>
      </c>
      <c r="CA7" s="37">
        <v>60.64</v>
      </c>
      <c r="CB7" s="37">
        <v>476.63</v>
      </c>
      <c r="CC7" s="37">
        <v>388.07</v>
      </c>
      <c r="CD7" s="37">
        <v>400.41</v>
      </c>
      <c r="CE7" s="37">
        <v>761.33</v>
      </c>
      <c r="CF7" s="37">
        <v>480.98</v>
      </c>
      <c r="CG7" s="37">
        <v>293.27</v>
      </c>
      <c r="CH7" s="37">
        <v>300.52</v>
      </c>
      <c r="CI7" s="37">
        <v>296.14</v>
      </c>
      <c r="CJ7" s="37">
        <v>283.17</v>
      </c>
      <c r="CK7" s="37">
        <v>263.76</v>
      </c>
      <c r="CL7" s="37">
        <v>255.52</v>
      </c>
      <c r="CM7" s="37">
        <v>32.9</v>
      </c>
      <c r="CN7" s="37">
        <v>32.9</v>
      </c>
      <c r="CO7" s="37">
        <v>32.9</v>
      </c>
      <c r="CP7" s="37">
        <v>32.9</v>
      </c>
      <c r="CQ7" s="37">
        <v>32.9</v>
      </c>
      <c r="CR7" s="37">
        <v>53.78</v>
      </c>
      <c r="CS7" s="37">
        <v>53.24</v>
      </c>
      <c r="CT7" s="37">
        <v>52.31</v>
      </c>
      <c r="CU7" s="37">
        <v>60.65</v>
      </c>
      <c r="CV7" s="37">
        <v>51.75</v>
      </c>
      <c r="CW7" s="37">
        <v>52.49</v>
      </c>
      <c r="CX7" s="37">
        <v>81.400000000000006</v>
      </c>
      <c r="CY7" s="37">
        <v>82.65</v>
      </c>
      <c r="CZ7" s="37">
        <v>83.94</v>
      </c>
      <c r="DA7" s="37">
        <v>85.03</v>
      </c>
      <c r="DB7" s="37">
        <v>85.35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cp:lastPrinted>2019-03-01T05:44:52Z</cp:lastPrinted>
  <dcterms:created xsi:type="dcterms:W3CDTF">2018-12-03T09:19:28Z</dcterms:created>
  <dcterms:modified xsi:type="dcterms:W3CDTF">2019-03-01T05:45:23Z</dcterms:modified>
  <cp:category/>
</cp:coreProperties>
</file>