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2\homefolder$\yuumi2414\Desktop\"/>
    </mc:Choice>
  </mc:AlternateContent>
  <workbookProtection workbookAlgorithmName="SHA-512" workbookHashValue="BR5Quy+33aTSSm+rHK3TlXc8bJdVfKdnMK6UG9Ia/KH9g8uM6HpusKPH1izlc6GRZrUeE4Ctpf2kpirh/BOlvQ==" workbookSaltValue="+ihtqYZDbThK+u8E8JM+Yw==" workbookSpinCount="100000" lockStructure="1"/>
  <bookViews>
    <workbookView xWindow="0" yWindow="0" windowWidth="20490" windowHeight="58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<sst xmlns="http://schemas.openxmlformats.org/spreadsheetml/2006/main" count="251" uniqueCount="127">
  <si>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</si>
  <si>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</si>
  <si>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</si>
  <si>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</si>
  <si>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</si>
  <si>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</si>
  <si>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</si>
  <si>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</si>
  <si>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</si>
  <si>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</si>
  <si>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</si>
  <si>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</si>
  <si>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</si>
  <si>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</si>
  <si>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</si>
  <si>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</si>
  <si>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</si>
  <si>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</si>
  <si>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</si>
  <si>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</si>
  <si>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</si>
  <si>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</si>
  <si>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</si>
  <si>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</si>
  <si>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</si>
  <si>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</si>
  <si>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</si>
  <si>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</si>
  <si>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</si>
  <si>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</si>
  <si>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</si>
  <si>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</si>
  <si>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</si>
  <si>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</si>
  <si>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</si>
  <si>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</si>
  <si>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</si>
  <si>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</si>
  <si>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</si>
  <si>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</si>
  <si>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</si>
  <si>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</si>
  <si>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</si>
  <si>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</si>
  <si>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</si>
  <si>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</si>
  <si>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</si>
  <si>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</si>
  <si>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</si>
  <si>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</si>
  <si>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</si>
  <si>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</si>
  <si>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</si>
  <si>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</si>
  <si>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</si>
  <si>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</si>
  <si>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</si>
  <si>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</si>
  <si>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</si>
  <si>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</si>
  <si>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</si>
  <si>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</si>
  <si>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</si>
  <si>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</si>
  <si>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</si>
  <si>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</si>
  <si>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</si>
  <si>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</si>
  <si>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</si>
  <si>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</si>
  <si>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</si>
  <si>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</si>
  <si>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</si>
  <si>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</si>
  <si>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</si>
  <si>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</si>
  <si>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</si>
  <si>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</si>
  <si>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</si>
  <si>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</si>
  <si>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</si>
  <si>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</si>
  <si>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</si>
  <si>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</si>
  <si>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</si>
  <si>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</si>
  <si>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</si>
  <si>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</si>
  <si>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</si>
  <si>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</si>
  <si>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</si>
  <si>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</si>
  <si>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</si>
  <si>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</si>
  <si>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</si>
  <si>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</si>
  <si>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</si>
  <si>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</si>
  <si>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</si>
  <si>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</si>
  <si>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</si>
  <si>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</si>
  <si>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</si>
  <si>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</si>
  <si>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</si>
  <si>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</si>
  <si>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</si>
  <si>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</si>
  <si>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</si>
  <si>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</si>
  <si>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</si>
  <si>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</si>
  <si>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</si>
  <si>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</si>
  <si>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</si>
  <si>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</si>
  <si>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</si>
  <si>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</si>
  <si>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</si>
  <si>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</si>
  <si>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</si>
  <si>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</si>
  <si>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</si>
  <si>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</si>
  <si>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事業経営にあたり必要な経費を使用料で賄えていないために収益的収支比率、経費回収率とも100％を下回っている。
　また、建設費の上昇に伴い、主な財源である企業債の借入額も増加しており、企業債残高対事業規模比率が類似団体平均値よりかなり高い数値になっている。
　健全な事業経営に向けて各指標値について、さらに詳細分析し計画的に改善を図る必要がある。</t>
    <rPh sb="153" eb="155">
      <t>ショウサイ</t>
    </rPh>
    <rPh sb="155" eb="157">
      <t>ブンセキ</t>
    </rPh>
    <phoneticPr fontId="4"/>
  </si>
  <si>
    <t>　耐用年数を経過している浄化槽はないものの、修繕費も増加傾向となっている。
　2030年以降に耐用年数を迎えることから、浄化槽の更新方針について計画を策定する必要がある。</t>
    <rPh sb="28" eb="30">
      <t>ケイコウ</t>
    </rPh>
    <rPh sb="43" eb="44">
      <t>ネン</t>
    </rPh>
    <rPh sb="44" eb="46">
      <t>イコウ</t>
    </rPh>
    <rPh sb="47" eb="51">
      <t>タイヨウネンスウ</t>
    </rPh>
    <rPh sb="52" eb="53">
      <t>ムカ</t>
    </rPh>
    <rPh sb="60" eb="63">
      <t>ジョウカソウ</t>
    </rPh>
    <rPh sb="64" eb="66">
      <t>コウシン</t>
    </rPh>
    <rPh sb="66" eb="68">
      <t>ホウシン</t>
    </rPh>
    <rPh sb="72" eb="74">
      <t>ケイカク</t>
    </rPh>
    <rPh sb="75" eb="77">
      <t>サクテイ</t>
    </rPh>
    <rPh sb="79" eb="81">
      <t>ヒツヨウ</t>
    </rPh>
    <phoneticPr fontId="4"/>
  </si>
  <si>
    <r>
      <t>　汚水処理原価は類似団体平均値を下回っているものの、必要な経費を使用料で賄えていないことから、経営計画の見直しを図るとともに、更新方針と併せて計画的に経営の改善を図っていく。</t>
    </r>
    <r>
      <rPr>
        <sz val="11"/>
        <color rgb="FFFF0000"/>
        <rFont val="ＭＳ ゴシック"/>
        <family val="3"/>
        <charset val="128"/>
      </rPr>
      <t>　</t>
    </r>
    <rPh sb="63" eb="65">
      <t>コウシン</t>
    </rPh>
    <rPh sb="65" eb="67">
      <t>ホウシン</t>
    </rPh>
    <rPh sb="68" eb="69">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</si>
</sst>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CE-4CAD-AC20-ABAC09F373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CE-4CAD-AC20-ABAC09F373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71.459999999999994</c:v>
                </c:pt>
                <c:pt idx="1">
                  <c:v>71.44</c:v>
                </c:pt>
                <c:pt idx="2">
                  <c:v>71.42</c:v>
                </c:pt>
                <c:pt idx="3">
                  <c:v>71.42</c:v>
                </c:pt>
                <c:pt idx="4">
                  <c:v>71.44</c:v>
                </c:pt>
              </c:numCache>
            </c:numRef>
          </c:val>
          <c:extLst>
            <c:ext xmlns:c16="http://schemas.microsoft.com/office/drawing/2014/chart" uri="{C3380CC4-5D6E-409C-BE32-E72D297353CC}">
              <c16:uniqueId val="{00000000-039A-4EEA-8959-F37AB7E8B7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c:ext xmlns:c16="http://schemas.microsoft.com/office/drawing/2014/chart" uri="{C3380CC4-5D6E-409C-BE32-E72D297353CC}">
              <c16:uniqueId val="{00000001-039A-4EEA-8959-F37AB7E8B7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749-4457-85AB-0CC493A2AE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c:ext xmlns:c16="http://schemas.microsoft.com/office/drawing/2014/chart" uri="{C3380CC4-5D6E-409C-BE32-E72D297353CC}">
              <c16:uniqueId val="{00000001-8749-4457-85AB-0CC493A2AE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70.52</c:v>
                </c:pt>
                <c:pt idx="1">
                  <c:v>85.24</c:v>
                </c:pt>
                <c:pt idx="2">
                  <c:v>69.23</c:v>
                </c:pt>
                <c:pt idx="3">
                  <c:v>73.56</c:v>
                </c:pt>
                <c:pt idx="4">
                  <c:v>72.14</c:v>
                </c:pt>
              </c:numCache>
            </c:numRef>
          </c:val>
          <c:extLst>
            <c:ext xmlns:c16="http://schemas.microsoft.com/office/drawing/2014/chart" uri="{C3380CC4-5D6E-409C-BE32-E72D297353CC}">
              <c16:uniqueId val="{00000000-A6E3-4EE0-A7B4-DFDB3AAF86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E3-4EE0-A7B4-DFDB3AAF86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4-4F43-AC7D-0A284EB737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4-4F43-AC7D-0A284EB737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C4-49BF-8245-022142BCC3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C4-49BF-8245-022142BCC3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5-44AD-8B96-7F01FA437E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5-44AD-8B96-7F01FA437E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1B-4E03-9666-17ECC422F5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1B-4E03-9666-17ECC422F5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600.30999999999995</c:v>
                </c:pt>
                <c:pt idx="1">
                  <c:v>420.97</c:v>
                </c:pt>
                <c:pt idx="2">
                  <c:v>469.46</c:v>
                </c:pt>
                <c:pt idx="3">
                  <c:v>631.46</c:v>
                </c:pt>
                <c:pt idx="4">
                  <c:v>647.02</c:v>
                </c:pt>
              </c:numCache>
            </c:numRef>
          </c:val>
          <c:extLst>
            <c:ext xmlns:c16="http://schemas.microsoft.com/office/drawing/2014/chart" uri="{C3380CC4-5D6E-409C-BE32-E72D297353CC}">
              <c16:uniqueId val="{00000000-14DA-4951-8EA9-E54FE1CC4E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c:ext xmlns:c16="http://schemas.microsoft.com/office/drawing/2014/chart" uri="{C3380CC4-5D6E-409C-BE32-E72D297353CC}">
              <c16:uniqueId val="{00000001-14DA-4951-8EA9-E54FE1CC4E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68.64</c:v>
                </c:pt>
                <c:pt idx="1">
                  <c:v>70.95</c:v>
                </c:pt>
                <c:pt idx="2">
                  <c:v>68.28</c:v>
                </c:pt>
                <c:pt idx="3">
                  <c:v>73.75</c:v>
                </c:pt>
                <c:pt idx="4">
                  <c:v>70.64</c:v>
                </c:pt>
              </c:numCache>
            </c:numRef>
          </c:val>
          <c:extLst>
            <c:ext xmlns:c16="http://schemas.microsoft.com/office/drawing/2014/chart" uri="{C3380CC4-5D6E-409C-BE32-E72D297353CC}">
              <c16:uniqueId val="{00000000-72DE-478A-AAD3-05BCAEADAD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c:ext xmlns:c16="http://schemas.microsoft.com/office/drawing/2014/chart" uri="{C3380CC4-5D6E-409C-BE32-E72D297353CC}">
              <c16:uniqueId val="{00000001-72DE-478A-AAD3-05BCAEADAD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197.75</c:v>
                </c:pt>
                <c:pt idx="1">
                  <c:v>208.02</c:v>
                </c:pt>
                <c:pt idx="2">
                  <c:v>206.31</c:v>
                </c:pt>
                <c:pt idx="3">
                  <c:v>180.34</c:v>
                </c:pt>
                <c:pt idx="4">
                  <c:v>196.46</c:v>
                </c:pt>
              </c:numCache>
            </c:numRef>
          </c:val>
          <c:extLst>
            <c:ext xmlns:c16="http://schemas.microsoft.com/office/drawing/2014/chart" uri="{C3380CC4-5D6E-409C-BE32-E72D297353CC}">
              <c16:uniqueId val="{00000000-3DBB-4FF6-95F3-0D68FEB2F6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c:ext xmlns:c16="http://schemas.microsoft.com/office/drawing/2014/chart" uri="{C3380CC4-5D6E-409C-BE32-E72D297353CC}">
              <c16:uniqueId val="{00000001-3DBB-4FF6-95F3-0D68FEB2F6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花巻市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97027</v>
      </c>
      <c r="AM8" s="66"/>
      <c r="AN8" s="66"/>
      <c r="AO8" s="66"/>
      <c r="AP8" s="66"/>
      <c r="AQ8" s="66"/>
      <c r="AR8" s="66"/>
      <c r="AS8" s="66"/>
      <c r="AT8" s="65">
        <f>データ!T6</f>
        <v>908.39</v>
      </c>
      <c r="AU8" s="65"/>
      <c r="AV8" s="65"/>
      <c r="AW8" s="65"/>
      <c r="AX8" s="65"/>
      <c r="AY8" s="65"/>
      <c r="AZ8" s="65"/>
      <c r="BA8" s="65"/>
      <c r="BB8" s="65">
        <f>データ!U6</f>
        <v>106.81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4.6500000000000004</v>
      </c>
      <c r="Q10" s="65"/>
      <c r="R10" s="65"/>
      <c r="S10" s="65"/>
      <c r="T10" s="65"/>
      <c r="U10" s="65"/>
      <c r="V10" s="65"/>
      <c r="W10" s="65">
        <f>データ!Q6</f>
        <v>100</v>
      </c>
      <c r="X10" s="65"/>
      <c r="Y10" s="65"/>
      <c r="Z10" s="65"/>
      <c r="AA10" s="65"/>
      <c r="AB10" s="65"/>
      <c r="AC10" s="65"/>
      <c r="AD10" s="66">
        <f>データ!R6</f>
        <v>4104</v>
      </c>
      <c r="AE10" s="66"/>
      <c r="AF10" s="66"/>
      <c r="AG10" s="66"/>
      <c r="AH10" s="66"/>
      <c r="AI10" s="66"/>
      <c r="AJ10" s="66"/>
      <c r="AK10" s="2"/>
      <c r="AL10" s="66">
        <f>データ!V6</f>
        <v>4485</v>
      </c>
      <c r="AM10" s="66"/>
      <c r="AN10" s="66"/>
      <c r="AO10" s="66"/>
      <c r="AP10" s="66"/>
      <c r="AQ10" s="66"/>
      <c r="AR10" s="66"/>
      <c r="AS10" s="66"/>
      <c r="AT10" s="65">
        <f>データ!W6</f>
        <v>1.26</v>
      </c>
      <c r="AU10" s="65"/>
      <c r="AV10" s="65"/>
      <c r="AW10" s="65"/>
      <c r="AX10" s="65"/>
      <c r="AY10" s="65"/>
      <c r="AZ10" s="65"/>
      <c r="BA10" s="65"/>
      <c r="BB10" s="65">
        <f>データ!X6</f>
        <v>3559.52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57</v>
      </c>
      <c r="N86" s="25" t="s">
        <v>55</v>
      </c>
      <c r="O86" s="25" t="str">
        <f>データ!EO6</f>
        <v>【-】</v>
      </c>
    </row>
  </sheetData>
  <sheetProtection algorithmName="SHA-512" hashValue="3HzzyacGwPD6GkrexAXdceCMX4W8aQ4J0oRuC7NWVpFERE9l/VI+ms/80V0c71DqSio79nmhncHrOcrmuBT+jQ==" saltValue="GoimJsEVN2cdJd0EoPYe0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32051</v>
      </c>
      <c r="D6" s="32">
        <f t="shared" si="3"/>
        <v>47</v>
      </c>
      <c r="E6" s="32">
        <f t="shared" si="3"/>
        <v>18</v>
      </c>
      <c r="F6" s="32">
        <f t="shared" si="3"/>
        <v>0</v>
      </c>
      <c r="G6" s="32">
        <f t="shared" si="3"/>
        <v>0</v>
      </c>
      <c r="H6" s="32" t="str">
        <f t="shared" si="3"/>
        <v>岩手県　花巻市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4.6500000000000004</v>
      </c>
      <c r="Q6" s="33">
        <f t="shared" si="3"/>
        <v>100</v>
      </c>
      <c r="R6" s="33">
        <f t="shared" si="3"/>
        <v>4104</v>
      </c>
      <c r="S6" s="33">
        <f t="shared" si="3"/>
        <v>97027</v>
      </c>
      <c r="T6" s="33">
        <f t="shared" si="3"/>
        <v>908.39</v>
      </c>
      <c r="U6" s="33">
        <f t="shared" si="3"/>
        <v>106.81</v>
      </c>
      <c r="V6" s="33">
        <f t="shared" si="3"/>
        <v>4485</v>
      </c>
      <c r="W6" s="33">
        <f t="shared" si="3"/>
        <v>1.26</v>
      </c>
      <c r="X6" s="33">
        <f t="shared" si="3"/>
        <v>3559.52</v>
      </c>
      <c r="Y6" s="34">
        <f>IF(Y7="",NA(),Y7)</f>
        <v>70.52</v>
      </c>
      <c r="Z6" s="34">
        <f t="shared" ref="Z6:AH6" si="4">IF(Z7="",NA(),Z7)</f>
        <v>85.24</v>
      </c>
      <c r="AA6" s="34">
        <f t="shared" si="4"/>
        <v>69.23</v>
      </c>
      <c r="AB6" s="34">
        <f t="shared" si="4"/>
        <v>73.56</v>
      </c>
      <c r="AC6" s="34">
        <f t="shared" si="4"/>
        <v>72.14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600.30999999999995</v>
      </c>
      <c r="BG6" s="34">
        <f t="shared" ref="BG6:BO6" si="7">IF(BG7="",NA(),BG7)</f>
        <v>420.97</v>
      </c>
      <c r="BH6" s="34">
        <f t="shared" si="7"/>
        <v>469.46</v>
      </c>
      <c r="BI6" s="34">
        <f t="shared" si="7"/>
        <v>631.46</v>
      </c>
      <c r="BJ6" s="34">
        <f t="shared" si="7"/>
        <v>647.02</v>
      </c>
      <c r="BK6" s="34">
        <f t="shared" si="7"/>
        <v>446.63</v>
      </c>
      <c r="BL6" s="34">
        <f t="shared" si="7"/>
        <v>416.91</v>
      </c>
      <c r="BM6" s="34">
        <f t="shared" si="7"/>
        <v>392.19</v>
      </c>
      <c r="BN6" s="34">
        <f t="shared" si="7"/>
        <v>248.44</v>
      </c>
      <c r="BO6" s="34">
        <f t="shared" si="7"/>
        <v>244.85</v>
      </c>
      <c r="BP6" s="33" t="str">
        <f>IF(BP7="","",IF(BP7="-","【-】","【"&amp;SUBSTITUTE(TEXT(BP7,"#,##0.00"),"-","△")&amp;"】"))</f>
        <v>【329.28】</v>
      </c>
      <c r="BQ6" s="34">
        <f>IF(BQ7="",NA(),BQ7)</f>
        <v>68.64</v>
      </c>
      <c r="BR6" s="34">
        <f t="shared" ref="BR6:BZ6" si="8">IF(BR7="",NA(),BR7)</f>
        <v>70.95</v>
      </c>
      <c r="BS6" s="34">
        <f t="shared" si="8"/>
        <v>68.28</v>
      </c>
      <c r="BT6" s="34">
        <f t="shared" si="8"/>
        <v>73.75</v>
      </c>
      <c r="BU6" s="34">
        <f t="shared" si="8"/>
        <v>70.64</v>
      </c>
      <c r="BV6" s="34">
        <f t="shared" si="8"/>
        <v>58.53</v>
      </c>
      <c r="BW6" s="34">
        <f t="shared" si="8"/>
        <v>57.93</v>
      </c>
      <c r="BX6" s="34">
        <f t="shared" si="8"/>
        <v>57.03</v>
      </c>
      <c r="BY6" s="34">
        <f t="shared" si="8"/>
        <v>66.73</v>
      </c>
      <c r="BZ6" s="34">
        <f t="shared" si="8"/>
        <v>64.78</v>
      </c>
      <c r="CA6" s="33" t="str">
        <f>IF(CA7="","",IF(CA7="-","【-】","【"&amp;SUBSTITUTE(TEXT(CA7,"#,##0.00"),"-","△")&amp;"】"))</f>
        <v>【60.55】</v>
      </c>
      <c r="CB6" s="34">
        <f>IF(CB7="",NA(),CB7)</f>
        <v>197.75</v>
      </c>
      <c r="CC6" s="34">
        <f t="shared" ref="CC6:CK6" si="9">IF(CC7="",NA(),CC7)</f>
        <v>208.02</v>
      </c>
      <c r="CD6" s="34">
        <f t="shared" si="9"/>
        <v>206.31</v>
      </c>
      <c r="CE6" s="34">
        <f t="shared" si="9"/>
        <v>180.34</v>
      </c>
      <c r="CF6" s="34">
        <f t="shared" si="9"/>
        <v>196.46</v>
      </c>
      <c r="CG6" s="34">
        <f t="shared" si="9"/>
        <v>266.57</v>
      </c>
      <c r="CH6" s="34">
        <f t="shared" si="9"/>
        <v>276.93</v>
      </c>
      <c r="CI6" s="34">
        <f t="shared" si="9"/>
        <v>283.73</v>
      </c>
      <c r="CJ6" s="34">
        <f t="shared" si="9"/>
        <v>241.29</v>
      </c>
      <c r="CK6" s="34">
        <f t="shared" si="9"/>
        <v>250.21</v>
      </c>
      <c r="CL6" s="33" t="str">
        <f>IF(CL7="","",IF(CL7="-","【-】","【"&amp;SUBSTITUTE(TEXT(CL7,"#,##0.00"),"-","△")&amp;"】"))</f>
        <v>【269.12】</v>
      </c>
      <c r="CM6" s="34">
        <f>IF(CM7="",NA(),CM7)</f>
        <v>71.459999999999994</v>
      </c>
      <c r="CN6" s="34">
        <f t="shared" ref="CN6:CV6" si="10">IF(CN7="",NA(),CN7)</f>
        <v>71.44</v>
      </c>
      <c r="CO6" s="34">
        <f t="shared" si="10"/>
        <v>71.42</v>
      </c>
      <c r="CP6" s="34">
        <f t="shared" si="10"/>
        <v>71.42</v>
      </c>
      <c r="CQ6" s="34">
        <f t="shared" si="10"/>
        <v>71.44</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32051</v>
      </c>
      <c r="D7" s="36">
        <v>47</v>
      </c>
      <c r="E7" s="36">
        <v>18</v>
      </c>
      <c r="F7" s="36">
        <v>0</v>
      </c>
      <c r="G7" s="36">
        <v>0</v>
      </c>
      <c r="H7" s="36" t="s">
        <v>111</v>
      </c>
      <c r="I7" s="36" t="s">
        <v>112</v>
      </c>
      <c r="J7" s="36" t="s">
        <v>113</v>
      </c>
      <c r="K7" s="36" t="s">
        <v>114</v>
      </c>
      <c r="L7" s="36" t="s">
        <v>115</v>
      </c>
      <c r="M7" s="36" t="s">
        <v>116</v>
      </c>
      <c r="N7" s="37" t="s">
        <v>117</v>
      </c>
      <c r="O7" s="37" t="s">
        <v>118</v>
      </c>
      <c r="P7" s="37">
        <v>4.6500000000000004</v>
      </c>
      <c r="Q7" s="37">
        <v>100</v>
      </c>
      <c r="R7" s="37">
        <v>4104</v>
      </c>
      <c r="S7" s="37">
        <v>97027</v>
      </c>
      <c r="T7" s="37">
        <v>908.39</v>
      </c>
      <c r="U7" s="37">
        <v>106.81</v>
      </c>
      <c r="V7" s="37">
        <v>4485</v>
      </c>
      <c r="W7" s="37">
        <v>1.26</v>
      </c>
      <c r="X7" s="37">
        <v>3559.52</v>
      </c>
      <c r="Y7" s="37">
        <v>70.52</v>
      </c>
      <c r="Z7" s="37">
        <v>85.24</v>
      </c>
      <c r="AA7" s="37">
        <v>69.23</v>
      </c>
      <c r="AB7" s="37">
        <v>73.56</v>
      </c>
      <c r="AC7" s="37">
        <v>72.14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600.30999999999995</v>
      </c>
      <c r="BG7" s="37">
        <v>420.97</v>
      </c>
      <c r="BH7" s="37">
        <v>469.46</v>
      </c>
      <c r="BI7" s="37">
        <v>631.46</v>
      </c>
      <c r="BJ7" s="37">
        <v>647.02</v>
      </c>
      <c r="BK7" s="37">
        <v>446.63</v>
      </c>
      <c r="BL7" s="37">
        <v>416.91</v>
      </c>
      <c r="BM7" s="37">
        <v>392.19</v>
      </c>
      <c r="BN7" s="37">
        <v>248.44</v>
      </c>
      <c r="BO7" s="37">
        <v>244.85</v>
      </c>
      <c r="BP7" s="37">
        <v>329.28</v>
      </c>
      <c r="BQ7" s="37">
        <v>68.64</v>
      </c>
      <c r="BR7" s="37">
        <v>70.95</v>
      </c>
      <c r="BS7" s="37">
        <v>68.28</v>
      </c>
      <c r="BT7" s="37">
        <v>73.75</v>
      </c>
      <c r="BU7" s="37">
        <v>70.64</v>
      </c>
      <c r="BV7" s="37">
        <v>58.53</v>
      </c>
      <c r="BW7" s="37">
        <v>57.93</v>
      </c>
      <c r="BX7" s="37">
        <v>57.03</v>
      </c>
      <c r="BY7" s="37">
        <v>66.73</v>
      </c>
      <c r="BZ7" s="37">
        <v>64.78</v>
      </c>
      <c r="CA7" s="37">
        <v>60.55</v>
      </c>
      <c r="CB7" s="37">
        <v>197.75</v>
      </c>
      <c r="CC7" s="37">
        <v>208.02</v>
      </c>
      <c r="CD7" s="37">
        <v>206.31</v>
      </c>
      <c r="CE7" s="37">
        <v>180.34</v>
      </c>
      <c r="CF7" s="37">
        <v>196.46</v>
      </c>
      <c r="CG7" s="37">
        <v>266.57</v>
      </c>
      <c r="CH7" s="37">
        <v>276.93</v>
      </c>
      <c r="CI7" s="37">
        <v>283.73</v>
      </c>
      <c r="CJ7" s="37">
        <v>241.29</v>
      </c>
      <c r="CK7" s="37">
        <v>250.21</v>
      </c>
      <c r="CL7" s="37">
        <v>269.12</v>
      </c>
      <c r="CM7" s="37">
        <v>71.459999999999994</v>
      </c>
      <c r="CN7" s="37">
        <v>71.44</v>
      </c>
      <c r="CO7" s="37">
        <v>71.42</v>
      </c>
      <c r="CP7" s="37">
        <v>71.42</v>
      </c>
      <c r="CQ7" s="37">
        <v>71.44</v>
      </c>
      <c r="CR7" s="37">
        <v>58.06</v>
      </c>
      <c r="CS7" s="37">
        <v>59.08</v>
      </c>
      <c r="CT7" s="37">
        <v>58.25</v>
      </c>
      <c r="CU7" s="37">
        <v>61.94</v>
      </c>
      <c r="CV7" s="37">
        <v>61.79</v>
      </c>
      <c r="CW7" s="37">
        <v>59.35</v>
      </c>
      <c r="CX7" s="37">
        <v>100</v>
      </c>
      <c r="CY7" s="37">
        <v>100</v>
      </c>
      <c r="CZ7" s="37">
        <v>100</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dcterms:created xsi:type="dcterms:W3CDTF">2018-12-03T09:37:35Z</dcterms:created>
  <dcterms:modified xsi:type="dcterms:W3CDTF">2019-03-01T05:44:34Z</dcterms:modified>
  <cp:category/>
</cp:coreProperties>
</file>