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E33UV3m/buGr1zek4MgwMzMyKcZa5p4V/xomfi1ECbJ2eWGEyCscP5kKDsznRlEclTwZ8N9yN7QHppQBCiEtA==" workbookSaltValue="XAfNohcfJiZuihx0wCRVdA==" workbookSpinCount="100000" lockStructure="1"/>
  <bookViews>
    <workbookView xWindow="0" yWindow="0" windowWidth="15360" windowHeight="7632"/>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<sst xmlns="http://schemas.openxmlformats.org/spreadsheetml/2006/main" count="267" uniqueCount="111">
  <si>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</si>
  <si>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</si>
  <si>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</si>
  <si>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</si>
  <si>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</si>
  <si>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</si>
  <si>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</si>
  <si>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</si>
  <si>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</si>
  <si>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</si>
  <si>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</si>
  <si>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</si>
  <si>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</si>
  <si>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</si>
  <si>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</si>
  <si>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</si>
  <si>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</si>
  <si>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</si>
  <si>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</si>
  <si>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</si>
  <si>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</si>
  <si>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</si>
  <si>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</si>
  <si>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</si>
  <si>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</si>
  <si>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</si>
  <si>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</si>
  <si>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</si>
  <si>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</si>
  <si>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</si>
  <si>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</si>
  <si>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</si>
  <si>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</si>
  <si>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</si>
  <si>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</si>
  <si>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</si>
  <si>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</si>
  <si>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</si>
  <si>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</si>
  <si>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</si>
  <si>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</si>
  <si>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</si>
  <si>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</si>
  <si>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</si>
  <si>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</si>
  <si>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</si>
  <si>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</si>
  <si>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</si>
  <si>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</si>
  <si>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</si>
  <si>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</si>
  <si>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</si>
  <si>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</si>
  <si>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</si>
  <si>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</si>
  <si>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</si>
  <si>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</si>
  <si>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</si>
  <si>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</si>
  <si>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</si>
  <si>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</si>
  <si>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</si>
  <si>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</si>
  <si>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</si>
  <si>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</si>
  <si>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</si>
  <si>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</si>
  <si>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</si>
  <si>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</si>
  <si>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</si>
  <si>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</si>
  <si>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</si>
  <si>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</si>
  <si>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</si>
  <si>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</si>
  <si>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</si>
  <si>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</si>
  <si>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</si>
  <si>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</si>
  <si>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</si>
  <si>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</si>
  <si>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</si>
  <si>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</si>
  <si>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</si>
  <si>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</si>
  <si>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</si>
  <si>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</si>
  <si>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</si>
  <si>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</si>
  <si>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</si>
  <si>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</si>
  <si>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</si>
  <si>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</si>
  <si>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</si>
  <si>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</si>
  <si>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</si>
  <si>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</si>
  <si>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</si>
  <si>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</si>
  <si>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</si>
  <si>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</si>
  <si>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</si>
  <si>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</si>
  <si>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</si>
  <si>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</si>
  <si>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</si>
  <si>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</si>
  <si>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</si>
  <si>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特定環境保全下水道事業は花巻市大迫地区のみが該当地区で平成11年度供用開始となっている。
　当該地区の水洗化人口は2,027人であるが終末処理場を有していることから事業単独としては非常に厳しい経営状況となっている。
　現在、終末処理場の長寿命化を実施しているが、交付金等の財源を確保しながら、より効率的、計画的に更新を行い費用に平準化を図っていく必要がある。
　また、公営企業会計による経営分析を行い、水洗化支援制度の周知徹底による普及促進を図り、安定した使用料収入を確保し経営の改善を目指していく。</t>
    <rPh sb="47" eb="49">
      <t>トウガイ</t>
    </rPh>
    <rPh sb="49" eb="51">
      <t>チク</t>
    </rPh>
    <rPh sb="52" eb="55">
      <t>スイセンカ</t>
    </rPh>
    <rPh sb="55" eb="57">
      <t>ジンコウ</t>
    </rPh>
    <rPh sb="63" eb="64">
      <t>ニン</t>
    </rPh>
    <rPh sb="68" eb="70">
      <t>シュウマツ</t>
    </rPh>
    <rPh sb="70" eb="73">
      <t>ショリジョウ</t>
    </rPh>
    <rPh sb="74" eb="75">
      <t>ユウ</t>
    </rPh>
    <rPh sb="83" eb="85">
      <t>ジギョウ</t>
    </rPh>
    <rPh sb="85" eb="87">
      <t>タンドク</t>
    </rPh>
    <rPh sb="91" eb="93">
      <t>ヒジョウ</t>
    </rPh>
    <rPh sb="94" eb="95">
      <t>キビ</t>
    </rPh>
    <rPh sb="97" eb="99">
      <t>ケイエイ</t>
    </rPh>
    <rPh sb="99" eb="101">
      <t>ジョウキョウ</t>
    </rPh>
    <rPh sb="110" eb="112">
      <t>ゲンザイ</t>
    </rPh>
    <rPh sb="113" eb="115">
      <t>シュウマツ</t>
    </rPh>
    <rPh sb="115" eb="117">
      <t>ショリ</t>
    </rPh>
    <rPh sb="117" eb="118">
      <t>ジョウ</t>
    </rPh>
    <rPh sb="119" eb="123">
      <t>チョウジュミョウカ</t>
    </rPh>
    <rPh sb="124" eb="126">
      <t>ジッシ</t>
    </rPh>
    <rPh sb="132" eb="134">
      <t>コウフ</t>
    </rPh>
    <rPh sb="134" eb="135">
      <t>キン</t>
    </rPh>
    <rPh sb="135" eb="136">
      <t>トウ</t>
    </rPh>
    <rPh sb="137" eb="139">
      <t>ザイゲン</t>
    </rPh>
    <rPh sb="140" eb="142">
      <t>カクホ</t>
    </rPh>
    <rPh sb="149" eb="151">
      <t>コウリツ</t>
    </rPh>
    <rPh sb="151" eb="152">
      <t>テキ</t>
    </rPh>
    <rPh sb="153" eb="155">
      <t>ケイカク</t>
    </rPh>
    <rPh sb="155" eb="156">
      <t>テキ</t>
    </rPh>
    <rPh sb="157" eb="159">
      <t>コウシン</t>
    </rPh>
    <rPh sb="160" eb="161">
      <t>オコナ</t>
    </rPh>
    <rPh sb="162" eb="164">
      <t>ヒヨウ</t>
    </rPh>
    <rPh sb="165" eb="168">
      <t>ヘイジュンカ</t>
    </rPh>
    <rPh sb="169" eb="170">
      <t>ハカ</t>
    </rPh>
    <rPh sb="174" eb="176">
      <t>ヒツヨウ</t>
    </rPh>
    <phoneticPr fontId="4"/>
  </si>
  <si>
    <r>
      <t>　</t>
    </r>
    <r>
      <rPr>
        <sz val="11"/>
        <rFont val="ＭＳ ゴシック"/>
        <family val="3"/>
        <charset val="128"/>
      </rPr>
      <t>平成28年度より地方公営企業法を一部適用しており、効率的かつ合理的な経営を目指し、一層の経営基盤の強化を目指している。
　また、財政マネジメントの向上を図り、安定して経営のため収支計画を中心として経営戦略を策定している。
　特定環境保全公共下水道は終末処理場を有している大迫地区のみが該当している。
　施設整備の財源における企業債の割合が大きいために、類似団体平均と比較して流動比率が大幅に低くなっており、企業債償還が経営を圧迫する大きな要因となっている。
　汚水処理原価は、類似団体平均値を下回っているが、使用料水準等を表す経費回収率が類似団体平均値より下回っているため、今後は人口減少に伴う使用料収入の減少も見据え、維持管理費用の削減と水洗化率の向上のためにより効果的な普及促進を行う必要がある。</t>
    </r>
    <rPh sb="17" eb="19">
      <t>イチブ</t>
    </rPh>
    <rPh sb="26" eb="29">
      <t>コウリツテキ</t>
    </rPh>
    <rPh sb="31" eb="34">
      <t>ゴウリテキ</t>
    </rPh>
    <rPh sb="35" eb="37">
      <t>ケイエイ</t>
    </rPh>
    <rPh sb="38" eb="40">
      <t>メザ</t>
    </rPh>
    <rPh sb="42" eb="44">
      <t>イッソウ</t>
    </rPh>
    <rPh sb="65" eb="67">
      <t>ザイセイ</t>
    </rPh>
    <rPh sb="74" eb="76">
      <t>コウジョウ</t>
    </rPh>
    <rPh sb="77" eb="78">
      <t>ハカ</t>
    </rPh>
    <rPh sb="80" eb="82">
      <t>アンテイ</t>
    </rPh>
    <rPh sb="84" eb="86">
      <t>ケイエイ</t>
    </rPh>
    <rPh sb="89" eb="91">
      <t>シュウシ</t>
    </rPh>
    <rPh sb="91" eb="93">
      <t>ケイカク</t>
    </rPh>
    <rPh sb="94" eb="96">
      <t>チュウシン</t>
    </rPh>
    <rPh sb="99" eb="101">
      <t>ケイエイ</t>
    </rPh>
    <rPh sb="101" eb="103">
      <t>センリャク</t>
    </rPh>
    <rPh sb="104" eb="106">
      <t>サクテイ</t>
    </rPh>
    <rPh sb="113" eb="115">
      <t>トクテイ</t>
    </rPh>
    <rPh sb="115" eb="117">
      <t>カンキョウ</t>
    </rPh>
    <rPh sb="117" eb="119">
      <t>ホゼン</t>
    </rPh>
    <rPh sb="119" eb="121">
      <t>コウキョウ</t>
    </rPh>
    <rPh sb="121" eb="124">
      <t>ゲスイドウ</t>
    </rPh>
    <rPh sb="136" eb="138">
      <t>オオハサマ</t>
    </rPh>
    <rPh sb="138" eb="140">
      <t>チク</t>
    </rPh>
    <rPh sb="143" eb="145">
      <t>ガイトウ</t>
    </rPh>
    <rPh sb="152" eb="154">
      <t>シセツ</t>
    </rPh>
    <rPh sb="154" eb="156">
      <t>セイビ</t>
    </rPh>
    <rPh sb="157" eb="159">
      <t>ザイゲン</t>
    </rPh>
    <rPh sb="163" eb="165">
      <t>キギョウ</t>
    </rPh>
    <rPh sb="165" eb="166">
      <t>サイ</t>
    </rPh>
    <rPh sb="167" eb="169">
      <t>ワリアイ</t>
    </rPh>
    <rPh sb="170" eb="171">
      <t>オオ</t>
    </rPh>
    <rPh sb="177" eb="179">
      <t>ルイジ</t>
    </rPh>
    <rPh sb="179" eb="181">
      <t>ダンタイ</t>
    </rPh>
    <rPh sb="181" eb="183">
      <t>ヘイキン</t>
    </rPh>
    <rPh sb="184" eb="186">
      <t>ヒカク</t>
    </rPh>
    <rPh sb="188" eb="190">
      <t>リュウドウ</t>
    </rPh>
    <rPh sb="190" eb="192">
      <t>ヒリツ</t>
    </rPh>
    <rPh sb="193" eb="195">
      <t>オオハバ</t>
    </rPh>
    <rPh sb="196" eb="197">
      <t>ヒク</t>
    </rPh>
    <rPh sb="204" eb="206">
      <t>キギョウ</t>
    </rPh>
    <rPh sb="206" eb="207">
      <t>サイ</t>
    </rPh>
    <rPh sb="207" eb="209">
      <t>ショウカン</t>
    </rPh>
    <rPh sb="210" eb="212">
      <t>ケイエイ</t>
    </rPh>
    <rPh sb="213" eb="215">
      <t>アッパク</t>
    </rPh>
    <rPh sb="217" eb="218">
      <t>オオ</t>
    </rPh>
    <rPh sb="220" eb="222">
      <t>ヨウイン</t>
    </rPh>
    <rPh sb="255" eb="258">
      <t>シヨウリョウ</t>
    </rPh>
    <rPh sb="258" eb="260">
      <t>スイジュン</t>
    </rPh>
    <rPh sb="260" eb="261">
      <t>トウ</t>
    </rPh>
    <rPh sb="262" eb="263">
      <t>アラワ</t>
    </rPh>
    <rPh sb="264" eb="266">
      <t>ケイヒ</t>
    </rPh>
    <rPh sb="266" eb="268">
      <t>カイシュウ</t>
    </rPh>
    <rPh sb="268" eb="269">
      <t>リツ</t>
    </rPh>
    <rPh sb="270" eb="272">
      <t>ルイジ</t>
    </rPh>
    <rPh sb="272" eb="274">
      <t>ダンタイ</t>
    </rPh>
    <rPh sb="274" eb="277">
      <t>ヘイキンチ</t>
    </rPh>
    <rPh sb="279" eb="281">
      <t>シタマワ</t>
    </rPh>
    <rPh sb="288" eb="290">
      <t>コンゴ</t>
    </rPh>
    <phoneticPr fontId="4"/>
  </si>
  <si>
    <t xml:space="preserve">  平成28年度に策定した下水道ストックマネジメント計画に基づき、施設の維持管理や長寿命化対策を実施しており、終末処理場において設備更新を行っている。
　また、管路施設については、腐食の恐れの大きい箇所の点検を順次実施している。
　なお、管路施設の更新については、法定耐用年数では2030年代に本格的な更新時期を迎えることとなる。</t>
    <rPh sb="33" eb="35">
      <t>シセツ</t>
    </rPh>
    <rPh sb="36" eb="38">
      <t>イジ</t>
    </rPh>
    <rPh sb="38" eb="40">
      <t>カンリ</t>
    </rPh>
    <rPh sb="41" eb="44">
      <t>チョウジュミョウ</t>
    </rPh>
    <rPh sb="44" eb="45">
      <t>カ</t>
    </rPh>
    <rPh sb="45" eb="47">
      <t>タイサク</t>
    </rPh>
    <rPh sb="48" eb="50">
      <t>ジッシ</t>
    </rPh>
    <rPh sb="55" eb="57">
      <t>シュウマツ</t>
    </rPh>
    <rPh sb="57" eb="60">
      <t>ショリジョウ</t>
    </rPh>
    <rPh sb="64" eb="66">
      <t>セツビ</t>
    </rPh>
    <rPh sb="66" eb="68">
      <t>コウシン</t>
    </rPh>
    <rPh sb="69" eb="70">
      <t>オコナ</t>
    </rPh>
    <rPh sb="119" eb="121">
      <t>カンロ</t>
    </rPh>
    <rPh sb="121" eb="123">
      <t>シセツ</t>
    </rPh>
    <rPh sb="124" eb="126">
      <t>コウシン</t>
    </rPh>
    <rPh sb="132" eb="134">
      <t>ホウテイ</t>
    </rPh>
    <rPh sb="134" eb="136">
      <t>タイヨウ</t>
    </rPh>
    <rPh sb="136" eb="138">
      <t>ネンスウ</t>
    </rPh>
    <rPh sb="144" eb="145">
      <t>ネン</t>
    </rPh>
    <rPh sb="145" eb="146">
      <t>ダイ</t>
    </rPh>
    <rPh sb="147" eb="149">
      <t>ホンカク</t>
    </rPh>
    <rPh sb="149" eb="150">
      <t>テキ</t>
    </rPh>
    <rPh sb="151" eb="153">
      <t>コウシン</t>
    </rPh>
    <rPh sb="153" eb="155">
      <t>ジキ</t>
    </rPh>
    <rPh sb="156" eb="157">
      <t>ムカ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</si>
</sst>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54E-497A-9B26-FB54D1740D58}"/>
            </c:ext>
          </c:extLst>
        </c:ser>
        <c:dLbls>
          <c:showLegendKey val="0"/>
          <c:showVal val="0"/>
          <c:showCatName val="0"/>
          <c:showSerName val="0"/>
          <c:showPercent val="0"/>
          <c:showBubbleSize val="0"/>
        </c:dLbls>
        <c:gapWidth val="150"/>
        <c:axId val="65492480"/>
        <c:axId val="17511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554E-497A-9B26-FB54D1740D58}"/>
            </c:ext>
          </c:extLst>
        </c:ser>
        <c:dLbls>
          <c:showLegendKey val="0"/>
          <c:showVal val="0"/>
          <c:showCatName val="0"/>
          <c:showSerName val="0"/>
          <c:showPercent val="0"/>
          <c:showBubbleSize val="0"/>
        </c:dLbls>
        <c:marker val="1"/>
        <c:smooth val="0"/>
        <c:axId val="65492480"/>
        <c:axId val="175116672"/>
      </c:lineChart>
      <c:dateAx>
        <c:axId val="65492480"/>
        <c:scaling>
          <c:orientation val="minMax"/>
        </c:scaling>
        <c:delete val="1"/>
        <c:axPos val="b"/>
        <c:numFmt formatCode="ge" sourceLinked="1"/>
        <c:majorTickMark val="none"/>
        <c:minorTickMark val="none"/>
        <c:tickLblPos val="none"/>
        <c:crossAx val="175116672"/>
        <c:crosses val="autoZero"/>
        <c:auto val="1"/>
        <c:lblOffset val="100"/>
        <c:baseTimeUnit val="years"/>
      </c:dateAx>
      <c:valAx>
        <c:axId val="1751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24.04</c:v>
                </c:pt>
                <c:pt idx="3">
                  <c:v>28.57</c:v>
                </c:pt>
                <c:pt idx="4">
                  <c:v>28.12</c:v>
                </c:pt>
              </c:numCache>
            </c:numRef>
          </c:val>
          <c:extLst xmlns:c16r2="http://schemas.microsoft.com/office/drawing/2015/06/chart">
            <c:ext xmlns:c16="http://schemas.microsoft.com/office/drawing/2014/chart" uri="{C3380CC4-5D6E-409C-BE32-E72D297353CC}">
              <c16:uniqueId val="{00000000-C5B8-4D0A-B89A-63CB473FA629}"/>
            </c:ext>
          </c:extLst>
        </c:ser>
        <c:dLbls>
          <c:showLegendKey val="0"/>
          <c:showVal val="0"/>
          <c:showCatName val="0"/>
          <c:showSerName val="0"/>
          <c:showPercent val="0"/>
          <c:showBubbleSize val="0"/>
        </c:dLbls>
        <c:gapWidth val="150"/>
        <c:axId val="51746304"/>
        <c:axId val="517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C5B8-4D0A-B89A-63CB473FA629}"/>
            </c:ext>
          </c:extLst>
        </c:ser>
        <c:dLbls>
          <c:showLegendKey val="0"/>
          <c:showVal val="0"/>
          <c:showCatName val="0"/>
          <c:showSerName val="0"/>
          <c:showPercent val="0"/>
          <c:showBubbleSize val="0"/>
        </c:dLbls>
        <c:marker val="1"/>
        <c:smooth val="0"/>
        <c:axId val="51746304"/>
        <c:axId val="51748224"/>
      </c:lineChart>
      <c:dateAx>
        <c:axId val="51746304"/>
        <c:scaling>
          <c:orientation val="minMax"/>
        </c:scaling>
        <c:delete val="1"/>
        <c:axPos val="b"/>
        <c:numFmt formatCode="ge" sourceLinked="1"/>
        <c:majorTickMark val="none"/>
        <c:minorTickMark val="none"/>
        <c:tickLblPos val="none"/>
        <c:crossAx val="51748224"/>
        <c:crosses val="autoZero"/>
        <c:auto val="1"/>
        <c:lblOffset val="100"/>
        <c:baseTimeUnit val="years"/>
      </c:dateAx>
      <c:valAx>
        <c:axId val="517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76.95</c:v>
                </c:pt>
                <c:pt idx="3">
                  <c:v>77.11</c:v>
                </c:pt>
                <c:pt idx="4">
                  <c:v>76.38</c:v>
                </c:pt>
              </c:numCache>
            </c:numRef>
          </c:val>
          <c:extLst xmlns:c16r2="http://schemas.microsoft.com/office/drawing/2015/06/chart">
            <c:ext xmlns:c16="http://schemas.microsoft.com/office/drawing/2014/chart" uri="{C3380CC4-5D6E-409C-BE32-E72D297353CC}">
              <c16:uniqueId val="{00000000-3AB7-474F-BD33-C280840AA3CE}"/>
            </c:ext>
          </c:extLst>
        </c:ser>
        <c:dLbls>
          <c:showLegendKey val="0"/>
          <c:showVal val="0"/>
          <c:showCatName val="0"/>
          <c:showSerName val="0"/>
          <c:showPercent val="0"/>
          <c:showBubbleSize val="0"/>
        </c:dLbls>
        <c:gapWidth val="150"/>
        <c:axId val="51787648"/>
        <c:axId val="5179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3AB7-474F-BD33-C280840AA3CE}"/>
            </c:ext>
          </c:extLst>
        </c:ser>
        <c:dLbls>
          <c:showLegendKey val="0"/>
          <c:showVal val="0"/>
          <c:showCatName val="0"/>
          <c:showSerName val="0"/>
          <c:showPercent val="0"/>
          <c:showBubbleSize val="0"/>
        </c:dLbls>
        <c:marker val="1"/>
        <c:smooth val="0"/>
        <c:axId val="51787648"/>
        <c:axId val="51793920"/>
      </c:lineChart>
      <c:dateAx>
        <c:axId val="51787648"/>
        <c:scaling>
          <c:orientation val="minMax"/>
        </c:scaling>
        <c:delete val="1"/>
        <c:axPos val="b"/>
        <c:numFmt formatCode="ge" sourceLinked="1"/>
        <c:majorTickMark val="none"/>
        <c:minorTickMark val="none"/>
        <c:tickLblPos val="none"/>
        <c:crossAx val="51793920"/>
        <c:crosses val="autoZero"/>
        <c:auto val="1"/>
        <c:lblOffset val="100"/>
        <c:baseTimeUnit val="years"/>
      </c:dateAx>
      <c:valAx>
        <c:axId val="517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84.66</c:v>
                </c:pt>
                <c:pt idx="3">
                  <c:v>83.43</c:v>
                </c:pt>
                <c:pt idx="4">
                  <c:v>100.36</c:v>
                </c:pt>
              </c:numCache>
            </c:numRef>
          </c:val>
          <c:extLst xmlns:c16r2="http://schemas.microsoft.com/office/drawing/2015/06/chart">
            <c:ext xmlns:c16="http://schemas.microsoft.com/office/drawing/2014/chart" uri="{C3380CC4-5D6E-409C-BE32-E72D297353CC}">
              <c16:uniqueId val="{00000000-2D67-4312-A576-1F56AFD294BD}"/>
            </c:ext>
          </c:extLst>
        </c:ser>
        <c:dLbls>
          <c:showLegendKey val="0"/>
          <c:showVal val="0"/>
          <c:showCatName val="0"/>
          <c:showSerName val="0"/>
          <c:showPercent val="0"/>
          <c:showBubbleSize val="0"/>
        </c:dLbls>
        <c:gapWidth val="150"/>
        <c:axId val="231187200"/>
        <c:axId val="26478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2D67-4312-A576-1F56AFD294BD}"/>
            </c:ext>
          </c:extLst>
        </c:ser>
        <c:dLbls>
          <c:showLegendKey val="0"/>
          <c:showVal val="0"/>
          <c:showCatName val="0"/>
          <c:showSerName val="0"/>
          <c:showPercent val="0"/>
          <c:showBubbleSize val="0"/>
        </c:dLbls>
        <c:marker val="1"/>
        <c:smooth val="0"/>
        <c:axId val="231187200"/>
        <c:axId val="264781824"/>
      </c:lineChart>
      <c:dateAx>
        <c:axId val="231187200"/>
        <c:scaling>
          <c:orientation val="minMax"/>
        </c:scaling>
        <c:delete val="1"/>
        <c:axPos val="b"/>
        <c:numFmt formatCode="ge" sourceLinked="1"/>
        <c:majorTickMark val="none"/>
        <c:minorTickMark val="none"/>
        <c:tickLblPos val="none"/>
        <c:crossAx val="264781824"/>
        <c:crosses val="autoZero"/>
        <c:auto val="1"/>
        <c:lblOffset val="100"/>
        <c:baseTimeUnit val="years"/>
      </c:dateAx>
      <c:valAx>
        <c:axId val="2647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3.54</c:v>
                </c:pt>
                <c:pt idx="3">
                  <c:v>3.48</c:v>
                </c:pt>
                <c:pt idx="4">
                  <c:v>6.74</c:v>
                </c:pt>
              </c:numCache>
            </c:numRef>
          </c:val>
          <c:extLst xmlns:c16r2="http://schemas.microsoft.com/office/drawing/2015/06/chart">
            <c:ext xmlns:c16="http://schemas.microsoft.com/office/drawing/2014/chart" uri="{C3380CC4-5D6E-409C-BE32-E72D297353CC}">
              <c16:uniqueId val="{00000000-982E-4877-83EF-D16D5D56F8DB}"/>
            </c:ext>
          </c:extLst>
        </c:ser>
        <c:dLbls>
          <c:showLegendKey val="0"/>
          <c:showVal val="0"/>
          <c:showCatName val="0"/>
          <c:showSerName val="0"/>
          <c:showPercent val="0"/>
          <c:showBubbleSize val="0"/>
        </c:dLbls>
        <c:gapWidth val="150"/>
        <c:axId val="49744512"/>
        <c:axId val="4975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982E-4877-83EF-D16D5D56F8DB}"/>
            </c:ext>
          </c:extLst>
        </c:ser>
        <c:dLbls>
          <c:showLegendKey val="0"/>
          <c:showVal val="0"/>
          <c:showCatName val="0"/>
          <c:showSerName val="0"/>
          <c:showPercent val="0"/>
          <c:showBubbleSize val="0"/>
        </c:dLbls>
        <c:marker val="1"/>
        <c:smooth val="0"/>
        <c:axId val="49744512"/>
        <c:axId val="49750784"/>
      </c:lineChart>
      <c:dateAx>
        <c:axId val="49744512"/>
        <c:scaling>
          <c:orientation val="minMax"/>
        </c:scaling>
        <c:delete val="1"/>
        <c:axPos val="b"/>
        <c:numFmt formatCode="ge" sourceLinked="1"/>
        <c:majorTickMark val="none"/>
        <c:minorTickMark val="none"/>
        <c:tickLblPos val="none"/>
        <c:crossAx val="49750784"/>
        <c:crosses val="autoZero"/>
        <c:auto val="1"/>
        <c:lblOffset val="100"/>
        <c:baseTimeUnit val="years"/>
      </c:dateAx>
      <c:valAx>
        <c:axId val="497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87A-4EB1-9CD0-B7449653C2C3}"/>
            </c:ext>
          </c:extLst>
        </c:ser>
        <c:dLbls>
          <c:showLegendKey val="0"/>
          <c:showVal val="0"/>
          <c:showCatName val="0"/>
          <c:showSerName val="0"/>
          <c:showPercent val="0"/>
          <c:showBubbleSize val="0"/>
        </c:dLbls>
        <c:gapWidth val="150"/>
        <c:axId val="49765376"/>
        <c:axId val="4977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987A-4EB1-9CD0-B7449653C2C3}"/>
            </c:ext>
          </c:extLst>
        </c:ser>
        <c:dLbls>
          <c:showLegendKey val="0"/>
          <c:showVal val="0"/>
          <c:showCatName val="0"/>
          <c:showSerName val="0"/>
          <c:showPercent val="0"/>
          <c:showBubbleSize val="0"/>
        </c:dLbls>
        <c:marker val="1"/>
        <c:smooth val="0"/>
        <c:axId val="49765376"/>
        <c:axId val="49775744"/>
      </c:lineChart>
      <c:dateAx>
        <c:axId val="49765376"/>
        <c:scaling>
          <c:orientation val="minMax"/>
        </c:scaling>
        <c:delete val="1"/>
        <c:axPos val="b"/>
        <c:numFmt formatCode="ge" sourceLinked="1"/>
        <c:majorTickMark val="none"/>
        <c:minorTickMark val="none"/>
        <c:tickLblPos val="none"/>
        <c:crossAx val="49775744"/>
        <c:crosses val="autoZero"/>
        <c:auto val="1"/>
        <c:lblOffset val="100"/>
        <c:baseTimeUnit val="years"/>
      </c:dateAx>
      <c:valAx>
        <c:axId val="497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653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95.65</c:v>
                </c:pt>
                <c:pt idx="3">
                  <c:v>182.1</c:v>
                </c:pt>
                <c:pt idx="4">
                  <c:v>137.53</c:v>
                </c:pt>
              </c:numCache>
            </c:numRef>
          </c:val>
          <c:extLst xmlns:c16r2="http://schemas.microsoft.com/office/drawing/2015/06/chart">
            <c:ext xmlns:c16="http://schemas.microsoft.com/office/drawing/2014/chart" uri="{C3380CC4-5D6E-409C-BE32-E72D297353CC}">
              <c16:uniqueId val="{00000000-A493-4EB6-B12C-41E64E52D5D7}"/>
            </c:ext>
          </c:extLst>
        </c:ser>
        <c:dLbls>
          <c:showLegendKey val="0"/>
          <c:showVal val="0"/>
          <c:showCatName val="0"/>
          <c:showSerName val="0"/>
          <c:showPercent val="0"/>
          <c:showBubbleSize val="0"/>
        </c:dLbls>
        <c:gapWidth val="150"/>
        <c:axId val="49786240"/>
        <c:axId val="4980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A493-4EB6-B12C-41E64E52D5D7}"/>
            </c:ext>
          </c:extLst>
        </c:ser>
        <c:dLbls>
          <c:showLegendKey val="0"/>
          <c:showVal val="0"/>
          <c:showCatName val="0"/>
          <c:showSerName val="0"/>
          <c:showPercent val="0"/>
          <c:showBubbleSize val="0"/>
        </c:dLbls>
        <c:marker val="1"/>
        <c:smooth val="0"/>
        <c:axId val="49786240"/>
        <c:axId val="49808896"/>
      </c:lineChart>
      <c:dateAx>
        <c:axId val="49786240"/>
        <c:scaling>
          <c:orientation val="minMax"/>
        </c:scaling>
        <c:delete val="1"/>
        <c:axPos val="b"/>
        <c:numFmt formatCode="ge" sourceLinked="1"/>
        <c:majorTickMark val="none"/>
        <c:minorTickMark val="none"/>
        <c:tickLblPos val="none"/>
        <c:crossAx val="49808896"/>
        <c:crosses val="autoZero"/>
        <c:auto val="1"/>
        <c:lblOffset val="100"/>
        <c:baseTimeUnit val="years"/>
      </c:dateAx>
      <c:valAx>
        <c:axId val="498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8.23</c:v>
                </c:pt>
                <c:pt idx="3">
                  <c:v>13.07</c:v>
                </c:pt>
                <c:pt idx="4">
                  <c:v>16.78</c:v>
                </c:pt>
              </c:numCache>
            </c:numRef>
          </c:val>
          <c:extLst xmlns:c16r2="http://schemas.microsoft.com/office/drawing/2015/06/chart">
            <c:ext xmlns:c16="http://schemas.microsoft.com/office/drawing/2014/chart" uri="{C3380CC4-5D6E-409C-BE32-E72D297353CC}">
              <c16:uniqueId val="{00000000-16C8-4243-B178-641D1001B059}"/>
            </c:ext>
          </c:extLst>
        </c:ser>
        <c:dLbls>
          <c:showLegendKey val="0"/>
          <c:showVal val="0"/>
          <c:showCatName val="0"/>
          <c:showSerName val="0"/>
          <c:showPercent val="0"/>
          <c:showBubbleSize val="0"/>
        </c:dLbls>
        <c:gapWidth val="150"/>
        <c:axId val="49824128"/>
        <c:axId val="498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16C8-4243-B178-641D1001B059}"/>
            </c:ext>
          </c:extLst>
        </c:ser>
        <c:dLbls>
          <c:showLegendKey val="0"/>
          <c:showVal val="0"/>
          <c:showCatName val="0"/>
          <c:showSerName val="0"/>
          <c:showPercent val="0"/>
          <c:showBubbleSize val="0"/>
        </c:dLbls>
        <c:marker val="1"/>
        <c:smooth val="0"/>
        <c:axId val="49824128"/>
        <c:axId val="49826048"/>
      </c:lineChart>
      <c:dateAx>
        <c:axId val="49824128"/>
        <c:scaling>
          <c:orientation val="minMax"/>
        </c:scaling>
        <c:delete val="1"/>
        <c:axPos val="b"/>
        <c:numFmt formatCode="ge" sourceLinked="1"/>
        <c:majorTickMark val="none"/>
        <c:minorTickMark val="none"/>
        <c:tickLblPos val="none"/>
        <c:crossAx val="49826048"/>
        <c:crosses val="autoZero"/>
        <c:auto val="1"/>
        <c:lblOffset val="100"/>
        <c:baseTimeUnit val="years"/>
      </c:dateAx>
      <c:valAx>
        <c:axId val="498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1764.59</c:v>
                </c:pt>
                <c:pt idx="3">
                  <c:v>1596.08</c:v>
                </c:pt>
                <c:pt idx="4">
                  <c:v>556.91999999999996</c:v>
                </c:pt>
              </c:numCache>
            </c:numRef>
          </c:val>
          <c:extLst xmlns:c16r2="http://schemas.microsoft.com/office/drawing/2015/06/chart">
            <c:ext xmlns:c16="http://schemas.microsoft.com/office/drawing/2014/chart" uri="{C3380CC4-5D6E-409C-BE32-E72D297353CC}">
              <c16:uniqueId val="{00000000-5619-4B24-92B5-FFBBD694BCFE}"/>
            </c:ext>
          </c:extLst>
        </c:ser>
        <c:dLbls>
          <c:showLegendKey val="0"/>
          <c:showVal val="0"/>
          <c:showCatName val="0"/>
          <c:showSerName val="0"/>
          <c:showPercent val="0"/>
          <c:showBubbleSize val="0"/>
        </c:dLbls>
        <c:gapWidth val="150"/>
        <c:axId val="49840896"/>
        <c:axId val="498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5619-4B24-92B5-FFBBD694BCFE}"/>
            </c:ext>
          </c:extLst>
        </c:ser>
        <c:dLbls>
          <c:showLegendKey val="0"/>
          <c:showVal val="0"/>
          <c:showCatName val="0"/>
          <c:showSerName val="0"/>
          <c:showPercent val="0"/>
          <c:showBubbleSize val="0"/>
        </c:dLbls>
        <c:marker val="1"/>
        <c:smooth val="0"/>
        <c:axId val="49840896"/>
        <c:axId val="49842816"/>
      </c:lineChart>
      <c:dateAx>
        <c:axId val="49840896"/>
        <c:scaling>
          <c:orientation val="minMax"/>
        </c:scaling>
        <c:delete val="1"/>
        <c:axPos val="b"/>
        <c:numFmt formatCode="ge" sourceLinked="1"/>
        <c:majorTickMark val="none"/>
        <c:minorTickMark val="none"/>
        <c:tickLblPos val="none"/>
        <c:crossAx val="49842816"/>
        <c:crosses val="autoZero"/>
        <c:auto val="1"/>
        <c:lblOffset val="100"/>
        <c:baseTimeUnit val="years"/>
      </c:dateAx>
      <c:valAx>
        <c:axId val="498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75.47</c:v>
                </c:pt>
                <c:pt idx="3">
                  <c:v>57.32</c:v>
                </c:pt>
                <c:pt idx="4">
                  <c:v>54.74</c:v>
                </c:pt>
              </c:numCache>
            </c:numRef>
          </c:val>
          <c:extLst xmlns:c16r2="http://schemas.microsoft.com/office/drawing/2015/06/chart">
            <c:ext xmlns:c16="http://schemas.microsoft.com/office/drawing/2014/chart" uri="{C3380CC4-5D6E-409C-BE32-E72D297353CC}">
              <c16:uniqueId val="{00000000-D395-4FB2-B68B-2A03DE370BA8}"/>
            </c:ext>
          </c:extLst>
        </c:ser>
        <c:dLbls>
          <c:showLegendKey val="0"/>
          <c:showVal val="0"/>
          <c:showCatName val="0"/>
          <c:showSerName val="0"/>
          <c:showPercent val="0"/>
          <c:showBubbleSize val="0"/>
        </c:dLbls>
        <c:gapWidth val="150"/>
        <c:axId val="49857280"/>
        <c:axId val="4985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D395-4FB2-B68B-2A03DE370BA8}"/>
            </c:ext>
          </c:extLst>
        </c:ser>
        <c:dLbls>
          <c:showLegendKey val="0"/>
          <c:showVal val="0"/>
          <c:showCatName val="0"/>
          <c:showSerName val="0"/>
          <c:showPercent val="0"/>
          <c:showBubbleSize val="0"/>
        </c:dLbls>
        <c:marker val="1"/>
        <c:smooth val="0"/>
        <c:axId val="49857280"/>
        <c:axId val="49859200"/>
      </c:lineChart>
      <c:dateAx>
        <c:axId val="49857280"/>
        <c:scaling>
          <c:orientation val="minMax"/>
        </c:scaling>
        <c:delete val="1"/>
        <c:axPos val="b"/>
        <c:numFmt formatCode="ge" sourceLinked="1"/>
        <c:majorTickMark val="none"/>
        <c:minorTickMark val="none"/>
        <c:tickLblPos val="none"/>
        <c:crossAx val="49859200"/>
        <c:crosses val="autoZero"/>
        <c:auto val="1"/>
        <c:lblOffset val="100"/>
        <c:baseTimeUnit val="years"/>
      </c:dateAx>
      <c:valAx>
        <c:axId val="498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197.43</c:v>
                </c:pt>
                <c:pt idx="3">
                  <c:v>261.82</c:v>
                </c:pt>
                <c:pt idx="4">
                  <c:v>272.26</c:v>
                </c:pt>
              </c:numCache>
            </c:numRef>
          </c:val>
          <c:extLst xmlns:c16r2="http://schemas.microsoft.com/office/drawing/2015/06/chart">
            <c:ext xmlns:c16="http://schemas.microsoft.com/office/drawing/2014/chart" uri="{C3380CC4-5D6E-409C-BE32-E72D297353CC}">
              <c16:uniqueId val="{00000000-1434-465D-B288-CFBBFDEDA27B}"/>
            </c:ext>
          </c:extLst>
        </c:ser>
        <c:dLbls>
          <c:showLegendKey val="0"/>
          <c:showVal val="0"/>
          <c:showCatName val="0"/>
          <c:showSerName val="0"/>
          <c:showPercent val="0"/>
          <c:showBubbleSize val="0"/>
        </c:dLbls>
        <c:gapWidth val="150"/>
        <c:axId val="51713152"/>
        <c:axId val="5171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1434-465D-B288-CFBBFDEDA27B}"/>
            </c:ext>
          </c:extLst>
        </c:ser>
        <c:dLbls>
          <c:showLegendKey val="0"/>
          <c:showVal val="0"/>
          <c:showCatName val="0"/>
          <c:showSerName val="0"/>
          <c:showPercent val="0"/>
          <c:showBubbleSize val="0"/>
        </c:dLbls>
        <c:marker val="1"/>
        <c:smooth val="0"/>
        <c:axId val="51713152"/>
        <c:axId val="51715072"/>
      </c:lineChart>
      <c:dateAx>
        <c:axId val="51713152"/>
        <c:scaling>
          <c:orientation val="minMax"/>
        </c:scaling>
        <c:delete val="1"/>
        <c:axPos val="b"/>
        <c:numFmt formatCode="ge" sourceLinked="1"/>
        <c:majorTickMark val="none"/>
        <c:minorTickMark val="none"/>
        <c:tickLblPos val="none"/>
        <c:crossAx val="51715072"/>
        <c:crosses val="autoZero"/>
        <c:auto val="1"/>
        <c:lblOffset val="100"/>
        <c:baseTimeUnit val="years"/>
      </c:dateAx>
      <c:valAx>
        <c:axId val="517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4"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岩手県　花巻市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96000</v>
      </c>
      <c r="AM8" s="68"/>
      <c r="AN8" s="68"/>
      <c r="AO8" s="68"/>
      <c r="AP8" s="68"/>
      <c r="AQ8" s="68"/>
      <c r="AR8" s="68"/>
      <c r="AS8" s="68"/>
      <c r="AT8" s="67">
        <f>データ!T6</f>
        <v>908.39</v>
      </c>
      <c r="AU8" s="67"/>
      <c r="AV8" s="67"/>
      <c r="AW8" s="67"/>
      <c r="AX8" s="67"/>
      <c r="AY8" s="67"/>
      <c r="AZ8" s="67"/>
      <c r="BA8" s="67"/>
      <c r="BB8" s="67">
        <f>データ!U6</f>
        <v>105.68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f>データ!O6</f>
        <v>64.739999999999995</v>
      </c>
      <c r="J10" s="67"/>
      <c r="K10" s="67"/>
      <c r="L10" s="67"/>
      <c r="M10" s="67"/>
      <c r="N10" s="67"/>
      <c r="O10" s="67"/>
      <c r="P10" s="67">
        <f>データ!P6</f>
        <v>2.78</v>
      </c>
      <c r="Q10" s="67"/>
      <c r="R10" s="67"/>
      <c r="S10" s="67"/>
      <c r="T10" s="67"/>
      <c r="U10" s="67"/>
      <c r="V10" s="67"/>
      <c r="W10" s="67">
        <f>データ!Q6</f>
        <v>96.9</v>
      </c>
      <c r="X10" s="67"/>
      <c r="Y10" s="67"/>
      <c r="Z10" s="67"/>
      <c r="AA10" s="67"/>
      <c r="AB10" s="67"/>
      <c r="AC10" s="67"/>
      <c r="AD10" s="68">
        <f>データ!R6</f>
        <v>2808</v>
      </c>
      <c r="AE10" s="68"/>
      <c r="AF10" s="68"/>
      <c r="AG10" s="68"/>
      <c r="AH10" s="68"/>
      <c r="AI10" s="68"/>
      <c r="AJ10" s="68"/>
      <c r="AK10" s="2"/>
      <c r="AL10" s="68">
        <f>データ!V6</f>
        <v>2654</v>
      </c>
      <c r="AM10" s="68"/>
      <c r="AN10" s="68"/>
      <c r="AO10" s="68"/>
      <c r="AP10" s="68"/>
      <c r="AQ10" s="68"/>
      <c r="AR10" s="68"/>
      <c r="AS10" s="68"/>
      <c r="AT10" s="67">
        <f>データ!W6</f>
        <v>1.44</v>
      </c>
      <c r="AU10" s="67"/>
      <c r="AV10" s="67"/>
      <c r="AW10" s="67"/>
      <c r="AX10" s="67"/>
      <c r="AY10" s="67"/>
      <c r="AZ10" s="67"/>
      <c r="BA10" s="67"/>
      <c r="BB10" s="67">
        <f>データ!X6</f>
        <v>1843.06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fACyuBnmuKoyn5KEKscc0jT3yVIBQ3qzngYzR16rTYkjX+msvUDQEcF6GZ69KkBmXzNabnko2/hWOa4DpVwDVA==" saltValue="+VeMJSfTLAOiBJeTqS01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32051</v>
      </c>
      <c r="D6" s="33">
        <f t="shared" si="3"/>
        <v>46</v>
      </c>
      <c r="E6" s="33">
        <f t="shared" si="3"/>
        <v>17</v>
      </c>
      <c r="F6" s="33">
        <f t="shared" si="3"/>
        <v>4</v>
      </c>
      <c r="G6" s="33">
        <f t="shared" si="3"/>
        <v>0</v>
      </c>
      <c r="H6" s="33" t="str">
        <f t="shared" si="3"/>
        <v>岩手県　花巻市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64.739999999999995</v>
      </c>
      <c r="P6" s="34">
        <f t="shared" si="3"/>
        <v>2.78</v>
      </c>
      <c r="Q6" s="34">
        <f t="shared" si="3"/>
        <v>96.9</v>
      </c>
      <c r="R6" s="34">
        <f t="shared" si="3"/>
        <v>2808</v>
      </c>
      <c r="S6" s="34">
        <f t="shared" si="3"/>
        <v>96000</v>
      </c>
      <c r="T6" s="34">
        <f t="shared" si="3"/>
        <v>908.39</v>
      </c>
      <c r="U6" s="34">
        <f t="shared" si="3"/>
        <v>105.68</v>
      </c>
      <c r="V6" s="34">
        <f t="shared" si="3"/>
        <v>2654</v>
      </c>
      <c r="W6" s="34">
        <f t="shared" si="3"/>
        <v>1.44</v>
      </c>
      <c r="X6" s="34">
        <f t="shared" si="3"/>
        <v>1843.06</v>
      </c>
      <c r="Y6" s="35" t="str">
        <f>IF(Y7="",NA(),Y7)</f>
        <v>-</v>
      </c>
      <c r="Z6" s="35" t="str">
        <f t="shared" ref="Z6:AH6" si="4">IF(Z7="",NA(),Z7)</f>
        <v>-</v>
      </c>
      <c r="AA6" s="35">
        <f t="shared" si="4"/>
        <v>84.66</v>
      </c>
      <c r="AB6" s="35">
        <f t="shared" si="4"/>
        <v>83.43</v>
      </c>
      <c r="AC6" s="35">
        <f t="shared" si="4"/>
        <v>100.36</v>
      </c>
      <c r="AD6" s="35" t="str">
        <f t="shared" si="4"/>
        <v>-</v>
      </c>
      <c r="AE6" s="35" t="str">
        <f t="shared" si="4"/>
        <v>-</v>
      </c>
      <c r="AF6" s="35">
        <f t="shared" si="4"/>
        <v>100.85</v>
      </c>
      <c r="AG6" s="35">
        <f t="shared" si="4"/>
        <v>102.13</v>
      </c>
      <c r="AH6" s="35">
        <f t="shared" si="4"/>
        <v>101.72</v>
      </c>
      <c r="AI6" s="34" t="str">
        <f>IF(AI7="","",IF(AI7="-","【-】","【"&amp;SUBSTITUTE(TEXT(AI7,"#,##0.00"),"-","△")&amp;"】"))</f>
        <v>【101.92】</v>
      </c>
      <c r="AJ6" s="35" t="str">
        <f>IF(AJ7="",NA(),AJ7)</f>
        <v>-</v>
      </c>
      <c r="AK6" s="35" t="str">
        <f t="shared" ref="AK6:AS6" si="5">IF(AK7="",NA(),AK7)</f>
        <v>-</v>
      </c>
      <c r="AL6" s="35">
        <f t="shared" si="5"/>
        <v>95.65</v>
      </c>
      <c r="AM6" s="35">
        <f t="shared" si="5"/>
        <v>182.1</v>
      </c>
      <c r="AN6" s="35">
        <f t="shared" si="5"/>
        <v>137.53</v>
      </c>
      <c r="AO6" s="35" t="str">
        <f t="shared" si="5"/>
        <v>-</v>
      </c>
      <c r="AP6" s="35" t="str">
        <f t="shared" si="5"/>
        <v>-</v>
      </c>
      <c r="AQ6" s="35">
        <f t="shared" si="5"/>
        <v>110.77</v>
      </c>
      <c r="AR6" s="35">
        <f t="shared" si="5"/>
        <v>109.51</v>
      </c>
      <c r="AS6" s="35">
        <f t="shared" si="5"/>
        <v>112.88</v>
      </c>
      <c r="AT6" s="34" t="str">
        <f>IF(AT7="","",IF(AT7="-","【-】","【"&amp;SUBSTITUTE(TEXT(AT7,"#,##0.00"),"-","△")&amp;"】"))</f>
        <v>【88.06】</v>
      </c>
      <c r="AU6" s="35" t="str">
        <f>IF(AU7="",NA(),AU7)</f>
        <v>-</v>
      </c>
      <c r="AV6" s="35" t="str">
        <f t="shared" ref="AV6:BD6" si="6">IF(AV7="",NA(),AV7)</f>
        <v>-</v>
      </c>
      <c r="AW6" s="35">
        <f t="shared" si="6"/>
        <v>8.23</v>
      </c>
      <c r="AX6" s="35">
        <f t="shared" si="6"/>
        <v>13.07</v>
      </c>
      <c r="AY6" s="35">
        <f t="shared" si="6"/>
        <v>16.78</v>
      </c>
      <c r="AZ6" s="35" t="str">
        <f t="shared" si="6"/>
        <v>-</v>
      </c>
      <c r="BA6" s="35" t="str">
        <f t="shared" si="6"/>
        <v>-</v>
      </c>
      <c r="BB6" s="35">
        <f t="shared" si="6"/>
        <v>46.78</v>
      </c>
      <c r="BC6" s="35">
        <f t="shared" si="6"/>
        <v>47.44</v>
      </c>
      <c r="BD6" s="35">
        <f t="shared" si="6"/>
        <v>49.18</v>
      </c>
      <c r="BE6" s="34" t="str">
        <f>IF(BE7="","",IF(BE7="-","【-】","【"&amp;SUBSTITUTE(TEXT(BE7,"#,##0.00"),"-","△")&amp;"】"))</f>
        <v>【54.23】</v>
      </c>
      <c r="BF6" s="35" t="str">
        <f>IF(BF7="",NA(),BF7)</f>
        <v>-</v>
      </c>
      <c r="BG6" s="35" t="str">
        <f t="shared" ref="BG6:BO6" si="7">IF(BG7="",NA(),BG7)</f>
        <v>-</v>
      </c>
      <c r="BH6" s="35">
        <f t="shared" si="7"/>
        <v>1764.59</v>
      </c>
      <c r="BI6" s="35">
        <f t="shared" si="7"/>
        <v>1596.08</v>
      </c>
      <c r="BJ6" s="35">
        <f t="shared" si="7"/>
        <v>556.91999999999996</v>
      </c>
      <c r="BK6" s="35" t="str">
        <f t="shared" si="7"/>
        <v>-</v>
      </c>
      <c r="BL6" s="35" t="str">
        <f t="shared" si="7"/>
        <v>-</v>
      </c>
      <c r="BM6" s="35">
        <f t="shared" si="7"/>
        <v>1298.9100000000001</v>
      </c>
      <c r="BN6" s="35">
        <f t="shared" si="7"/>
        <v>1243.71</v>
      </c>
      <c r="BO6" s="35">
        <f t="shared" si="7"/>
        <v>1194.1500000000001</v>
      </c>
      <c r="BP6" s="34" t="str">
        <f>IF(BP7="","",IF(BP7="-","【-】","【"&amp;SUBSTITUTE(TEXT(BP7,"#,##0.00"),"-","△")&amp;"】"))</f>
        <v>【1,209.40】</v>
      </c>
      <c r="BQ6" s="35" t="str">
        <f>IF(BQ7="",NA(),BQ7)</f>
        <v>-</v>
      </c>
      <c r="BR6" s="35" t="str">
        <f t="shared" ref="BR6:BZ6" si="8">IF(BR7="",NA(),BR7)</f>
        <v>-</v>
      </c>
      <c r="BS6" s="35">
        <f t="shared" si="8"/>
        <v>75.47</v>
      </c>
      <c r="BT6" s="35">
        <f t="shared" si="8"/>
        <v>57.32</v>
      </c>
      <c r="BU6" s="35">
        <f t="shared" si="8"/>
        <v>54.74</v>
      </c>
      <c r="BV6" s="35" t="str">
        <f t="shared" si="8"/>
        <v>-</v>
      </c>
      <c r="BW6" s="35" t="str">
        <f t="shared" si="8"/>
        <v>-</v>
      </c>
      <c r="BX6" s="35">
        <f t="shared" si="8"/>
        <v>69.87</v>
      </c>
      <c r="BY6" s="35">
        <f t="shared" si="8"/>
        <v>74.3</v>
      </c>
      <c r="BZ6" s="35">
        <f t="shared" si="8"/>
        <v>72.260000000000005</v>
      </c>
      <c r="CA6" s="34" t="str">
        <f>IF(CA7="","",IF(CA7="-","【-】","【"&amp;SUBSTITUTE(TEXT(CA7,"#,##0.00"),"-","△")&amp;"】"))</f>
        <v>【74.48】</v>
      </c>
      <c r="CB6" s="35" t="str">
        <f>IF(CB7="",NA(),CB7)</f>
        <v>-</v>
      </c>
      <c r="CC6" s="35" t="str">
        <f t="shared" ref="CC6:CK6" si="9">IF(CC7="",NA(),CC7)</f>
        <v>-</v>
      </c>
      <c r="CD6" s="35">
        <f t="shared" si="9"/>
        <v>197.43</v>
      </c>
      <c r="CE6" s="35">
        <f t="shared" si="9"/>
        <v>261.82</v>
      </c>
      <c r="CF6" s="35">
        <f t="shared" si="9"/>
        <v>272.26</v>
      </c>
      <c r="CG6" s="35" t="str">
        <f t="shared" si="9"/>
        <v>-</v>
      </c>
      <c r="CH6" s="35" t="str">
        <f t="shared" si="9"/>
        <v>-</v>
      </c>
      <c r="CI6" s="35">
        <f t="shared" si="9"/>
        <v>234.96</v>
      </c>
      <c r="CJ6" s="35">
        <f t="shared" si="9"/>
        <v>221.81</v>
      </c>
      <c r="CK6" s="35">
        <f t="shared" si="9"/>
        <v>230.02</v>
      </c>
      <c r="CL6" s="34" t="str">
        <f>IF(CL7="","",IF(CL7="-","【-】","【"&amp;SUBSTITUTE(TEXT(CL7,"#,##0.00"),"-","△")&amp;"】"))</f>
        <v>【219.46】</v>
      </c>
      <c r="CM6" s="35" t="str">
        <f>IF(CM7="",NA(),CM7)</f>
        <v>-</v>
      </c>
      <c r="CN6" s="35" t="str">
        <f t="shared" ref="CN6:CV6" si="10">IF(CN7="",NA(),CN7)</f>
        <v>-</v>
      </c>
      <c r="CO6" s="35">
        <f t="shared" si="10"/>
        <v>24.04</v>
      </c>
      <c r="CP6" s="35">
        <f t="shared" si="10"/>
        <v>28.57</v>
      </c>
      <c r="CQ6" s="35">
        <f t="shared" si="10"/>
        <v>28.12</v>
      </c>
      <c r="CR6" s="35" t="str">
        <f t="shared" si="10"/>
        <v>-</v>
      </c>
      <c r="CS6" s="35" t="str">
        <f t="shared" si="10"/>
        <v>-</v>
      </c>
      <c r="CT6" s="35">
        <f t="shared" si="10"/>
        <v>42.9</v>
      </c>
      <c r="CU6" s="35">
        <f t="shared" si="10"/>
        <v>43.36</v>
      </c>
      <c r="CV6" s="35">
        <f t="shared" si="10"/>
        <v>42.56</v>
      </c>
      <c r="CW6" s="34" t="str">
        <f>IF(CW7="","",IF(CW7="-","【-】","【"&amp;SUBSTITUTE(TEXT(CW7,"#,##0.00"),"-","△")&amp;"】"))</f>
        <v>【42.82】</v>
      </c>
      <c r="CX6" s="35" t="str">
        <f>IF(CX7="",NA(),CX7)</f>
        <v>-</v>
      </c>
      <c r="CY6" s="35" t="str">
        <f t="shared" ref="CY6:DG6" si="11">IF(CY7="",NA(),CY7)</f>
        <v>-</v>
      </c>
      <c r="CZ6" s="35">
        <f t="shared" si="11"/>
        <v>76.95</v>
      </c>
      <c r="DA6" s="35">
        <f t="shared" si="11"/>
        <v>77.11</v>
      </c>
      <c r="DB6" s="35">
        <f t="shared" si="11"/>
        <v>76.38</v>
      </c>
      <c r="DC6" s="35" t="str">
        <f t="shared" si="11"/>
        <v>-</v>
      </c>
      <c r="DD6" s="35" t="str">
        <f t="shared" si="11"/>
        <v>-</v>
      </c>
      <c r="DE6" s="35">
        <f t="shared" si="11"/>
        <v>83.5</v>
      </c>
      <c r="DF6" s="35">
        <f t="shared" si="11"/>
        <v>83.06</v>
      </c>
      <c r="DG6" s="35">
        <f t="shared" si="11"/>
        <v>83.32</v>
      </c>
      <c r="DH6" s="34" t="str">
        <f>IF(DH7="","",IF(DH7="-","【-】","【"&amp;SUBSTITUTE(TEXT(DH7,"#,##0.00"),"-","△")&amp;"】"))</f>
        <v>【83.36】</v>
      </c>
      <c r="DI6" s="35" t="str">
        <f>IF(DI7="",NA(),DI7)</f>
        <v>-</v>
      </c>
      <c r="DJ6" s="35" t="str">
        <f t="shared" ref="DJ6:DR6" si="12">IF(DJ7="",NA(),DJ7)</f>
        <v>-</v>
      </c>
      <c r="DK6" s="35">
        <f t="shared" si="12"/>
        <v>3.54</v>
      </c>
      <c r="DL6" s="35">
        <f t="shared" si="12"/>
        <v>3.48</v>
      </c>
      <c r="DM6" s="35">
        <f t="shared" si="12"/>
        <v>6.74</v>
      </c>
      <c r="DN6" s="35" t="str">
        <f t="shared" si="12"/>
        <v>-</v>
      </c>
      <c r="DO6" s="35" t="str">
        <f t="shared" si="12"/>
        <v>-</v>
      </c>
      <c r="DP6" s="35">
        <f t="shared" si="12"/>
        <v>22.77</v>
      </c>
      <c r="DQ6" s="35">
        <f t="shared" si="12"/>
        <v>23.93</v>
      </c>
      <c r="DR6" s="35">
        <f t="shared" si="12"/>
        <v>24.68</v>
      </c>
      <c r="DS6" s="34" t="str">
        <f>IF(DS7="","",IF(DS7="-","【-】","【"&amp;SUBSTITUTE(TEXT(DS7,"#,##0.00"),"-","△")&amp;"】"))</f>
        <v>【24.88】</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0.09</v>
      </c>
      <c r="EN6" s="35">
        <f t="shared" si="14"/>
        <v>0.13</v>
      </c>
      <c r="EO6" s="34" t="str">
        <f>IF(EO7="","",IF(EO7="-","【-】","【"&amp;SUBSTITUTE(TEXT(EO7,"#,##0.00"),"-","△")&amp;"】"))</f>
        <v>【0.12】</v>
      </c>
    </row>
    <row r="7" spans="1:148" s="36" customFormat="1" x14ac:dyDescent="0.2">
      <c r="A7" s="28"/>
      <c r="B7" s="37">
        <v>2018</v>
      </c>
      <c r="C7" s="37">
        <v>32051</v>
      </c>
      <c r="D7" s="37">
        <v>46</v>
      </c>
      <c r="E7" s="37">
        <v>17</v>
      </c>
      <c r="F7" s="37">
        <v>4</v>
      </c>
      <c r="G7" s="37">
        <v>0</v>
      </c>
      <c r="H7" s="37" t="s">
        <v>96</v>
      </c>
      <c r="I7" s="37" t="s">
        <v>97</v>
      </c>
      <c r="J7" s="37" t="s">
        <v>98</v>
      </c>
      <c r="K7" s="37" t="s">
        <v>99</v>
      </c>
      <c r="L7" s="37" t="s">
        <v>100</v>
      </c>
      <c r="M7" s="37" t="s">
        <v>101</v>
      </c>
      <c r="N7" s="38" t="s">
        <v>102</v>
      </c>
      <c r="O7" s="38">
        <v>64.739999999999995</v>
      </c>
      <c r="P7" s="38">
        <v>2.78</v>
      </c>
      <c r="Q7" s="38">
        <v>96.9</v>
      </c>
      <c r="R7" s="38">
        <v>2808</v>
      </c>
      <c r="S7" s="38">
        <v>96000</v>
      </c>
      <c r="T7" s="38">
        <v>908.39</v>
      </c>
      <c r="U7" s="38">
        <v>105.68</v>
      </c>
      <c r="V7" s="38">
        <v>2654</v>
      </c>
      <c r="W7" s="38">
        <v>1.44</v>
      </c>
      <c r="X7" s="38">
        <v>1843.06</v>
      </c>
      <c r="Y7" s="38" t="s">
        <v>102</v>
      </c>
      <c r="Z7" s="38" t="s">
        <v>102</v>
      </c>
      <c r="AA7" s="38">
        <v>84.66</v>
      </c>
      <c r="AB7" s="38">
        <v>83.43</v>
      </c>
      <c r="AC7" s="38">
        <v>100.36</v>
      </c>
      <c r="AD7" s="38" t="s">
        <v>102</v>
      </c>
      <c r="AE7" s="38" t="s">
        <v>102</v>
      </c>
      <c r="AF7" s="38">
        <v>100.85</v>
      </c>
      <c r="AG7" s="38">
        <v>102.13</v>
      </c>
      <c r="AH7" s="38">
        <v>101.72</v>
      </c>
      <c r="AI7" s="38">
        <v>101.92</v>
      </c>
      <c r="AJ7" s="38" t="s">
        <v>102</v>
      </c>
      <c r="AK7" s="38" t="s">
        <v>102</v>
      </c>
      <c r="AL7" s="38">
        <v>95.65</v>
      </c>
      <c r="AM7" s="38">
        <v>182.1</v>
      </c>
      <c r="AN7" s="38">
        <v>137.53</v>
      </c>
      <c r="AO7" s="38" t="s">
        <v>102</v>
      </c>
      <c r="AP7" s="38" t="s">
        <v>102</v>
      </c>
      <c r="AQ7" s="38">
        <v>110.77</v>
      </c>
      <c r="AR7" s="38">
        <v>109.51</v>
      </c>
      <c r="AS7" s="38">
        <v>112.88</v>
      </c>
      <c r="AT7" s="38">
        <v>88.06</v>
      </c>
      <c r="AU7" s="38" t="s">
        <v>102</v>
      </c>
      <c r="AV7" s="38" t="s">
        <v>102</v>
      </c>
      <c r="AW7" s="38">
        <v>8.23</v>
      </c>
      <c r="AX7" s="38">
        <v>13.07</v>
      </c>
      <c r="AY7" s="38">
        <v>16.78</v>
      </c>
      <c r="AZ7" s="38" t="s">
        <v>102</v>
      </c>
      <c r="BA7" s="38" t="s">
        <v>102</v>
      </c>
      <c r="BB7" s="38">
        <v>46.78</v>
      </c>
      <c r="BC7" s="38">
        <v>47.44</v>
      </c>
      <c r="BD7" s="38">
        <v>49.18</v>
      </c>
      <c r="BE7" s="38">
        <v>54.23</v>
      </c>
      <c r="BF7" s="38" t="s">
        <v>102</v>
      </c>
      <c r="BG7" s="38" t="s">
        <v>102</v>
      </c>
      <c r="BH7" s="38">
        <v>1764.59</v>
      </c>
      <c r="BI7" s="38">
        <v>1596.08</v>
      </c>
      <c r="BJ7" s="38">
        <v>556.91999999999996</v>
      </c>
      <c r="BK7" s="38" t="s">
        <v>102</v>
      </c>
      <c r="BL7" s="38" t="s">
        <v>102</v>
      </c>
      <c r="BM7" s="38">
        <v>1298.9100000000001</v>
      </c>
      <c r="BN7" s="38">
        <v>1243.71</v>
      </c>
      <c r="BO7" s="38">
        <v>1194.1500000000001</v>
      </c>
      <c r="BP7" s="38">
        <v>1209.4000000000001</v>
      </c>
      <c r="BQ7" s="38" t="s">
        <v>102</v>
      </c>
      <c r="BR7" s="38" t="s">
        <v>102</v>
      </c>
      <c r="BS7" s="38">
        <v>75.47</v>
      </c>
      <c r="BT7" s="38">
        <v>57.32</v>
      </c>
      <c r="BU7" s="38">
        <v>54.74</v>
      </c>
      <c r="BV7" s="38" t="s">
        <v>102</v>
      </c>
      <c r="BW7" s="38" t="s">
        <v>102</v>
      </c>
      <c r="BX7" s="38">
        <v>69.87</v>
      </c>
      <c r="BY7" s="38">
        <v>74.3</v>
      </c>
      <c r="BZ7" s="38">
        <v>72.260000000000005</v>
      </c>
      <c r="CA7" s="38">
        <v>74.48</v>
      </c>
      <c r="CB7" s="38" t="s">
        <v>102</v>
      </c>
      <c r="CC7" s="38" t="s">
        <v>102</v>
      </c>
      <c r="CD7" s="38">
        <v>197.43</v>
      </c>
      <c r="CE7" s="38">
        <v>261.82</v>
      </c>
      <c r="CF7" s="38">
        <v>272.26</v>
      </c>
      <c r="CG7" s="38" t="s">
        <v>102</v>
      </c>
      <c r="CH7" s="38" t="s">
        <v>102</v>
      </c>
      <c r="CI7" s="38">
        <v>234.96</v>
      </c>
      <c r="CJ7" s="38">
        <v>221.81</v>
      </c>
      <c r="CK7" s="38">
        <v>230.02</v>
      </c>
      <c r="CL7" s="38">
        <v>219.46</v>
      </c>
      <c r="CM7" s="38" t="s">
        <v>102</v>
      </c>
      <c r="CN7" s="38" t="s">
        <v>102</v>
      </c>
      <c r="CO7" s="38">
        <v>24.04</v>
      </c>
      <c r="CP7" s="38">
        <v>28.57</v>
      </c>
      <c r="CQ7" s="38">
        <v>28.12</v>
      </c>
      <c r="CR7" s="38" t="s">
        <v>102</v>
      </c>
      <c r="CS7" s="38" t="s">
        <v>102</v>
      </c>
      <c r="CT7" s="38">
        <v>42.9</v>
      </c>
      <c r="CU7" s="38">
        <v>43.36</v>
      </c>
      <c r="CV7" s="38">
        <v>42.56</v>
      </c>
      <c r="CW7" s="38">
        <v>42.82</v>
      </c>
      <c r="CX7" s="38" t="s">
        <v>102</v>
      </c>
      <c r="CY7" s="38" t="s">
        <v>102</v>
      </c>
      <c r="CZ7" s="38">
        <v>76.95</v>
      </c>
      <c r="DA7" s="38">
        <v>77.11</v>
      </c>
      <c r="DB7" s="38">
        <v>76.38</v>
      </c>
      <c r="DC7" s="38" t="s">
        <v>102</v>
      </c>
      <c r="DD7" s="38" t="s">
        <v>102</v>
      </c>
      <c r="DE7" s="38">
        <v>83.5</v>
      </c>
      <c r="DF7" s="38">
        <v>83.06</v>
      </c>
      <c r="DG7" s="38">
        <v>83.32</v>
      </c>
      <c r="DH7" s="38">
        <v>83.36</v>
      </c>
      <c r="DI7" s="38" t="s">
        <v>102</v>
      </c>
      <c r="DJ7" s="38" t="s">
        <v>102</v>
      </c>
      <c r="DK7" s="38">
        <v>3.54</v>
      </c>
      <c r="DL7" s="38">
        <v>3.48</v>
      </c>
      <c r="DM7" s="38">
        <v>6.74</v>
      </c>
      <c r="DN7" s="38" t="s">
        <v>102</v>
      </c>
      <c r="DO7" s="38" t="s">
        <v>102</v>
      </c>
      <c r="DP7" s="38">
        <v>22.77</v>
      </c>
      <c r="DQ7" s="38">
        <v>23.93</v>
      </c>
      <c r="DR7" s="38">
        <v>24.68</v>
      </c>
      <c r="DS7" s="38">
        <v>24.88</v>
      </c>
      <c r="DT7" s="38" t="s">
        <v>102</v>
      </c>
      <c r="DU7" s="38" t="s">
        <v>102</v>
      </c>
      <c r="DV7" s="38">
        <v>0</v>
      </c>
      <c r="DW7" s="38">
        <v>0</v>
      </c>
      <c r="DX7" s="38">
        <v>0</v>
      </c>
      <c r="DY7" s="38" t="s">
        <v>102</v>
      </c>
      <c r="DZ7" s="38" t="s">
        <v>102</v>
      </c>
      <c r="EA7" s="38">
        <v>0</v>
      </c>
      <c r="EB7" s="38">
        <v>0</v>
      </c>
      <c r="EC7" s="38">
        <v>0.01</v>
      </c>
      <c r="ED7" s="38">
        <v>0.01</v>
      </c>
      <c r="EE7" s="38" t="s">
        <v>102</v>
      </c>
      <c r="EF7" s="38" t="s">
        <v>102</v>
      </c>
      <c r="EG7" s="38">
        <v>0</v>
      </c>
      <c r="EH7" s="38">
        <v>0</v>
      </c>
      <c r="EI7" s="38">
        <v>0</v>
      </c>
      <c r="EJ7" s="38" t="s">
        <v>102</v>
      </c>
      <c r="EK7" s="38" t="s">
        <v>102</v>
      </c>
      <c r="EL7" s="38">
        <v>0.09</v>
      </c>
      <c r="EM7" s="38">
        <v>0.09</v>
      </c>
      <c r="EN7" s="38">
        <v>0.13</v>
      </c>
      <c r="EO7" s="38">
        <v>0.12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市町村課</cp:lastModifiedBy>
  <dcterms:created xsi:type="dcterms:W3CDTF">2019-12-05T04:48:44Z</dcterms:created>
  <dcterms:modified xsi:type="dcterms:W3CDTF">2020-02-10T05:41:01Z</dcterms:modified>
  <cp:category/>
</cp:coreProperties>
</file>