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R2.1.14受　経営分析\提出\"/>
    </mc:Choice>
  </mc:AlternateContent>
  <workbookProtection workbookAlgorithmName="SHA-512" workbookHashValue="kSKmk5XUr9geR3wHATRyvzHikiPyplNQmuRwQiYXwA9mYQtjZz0Xb4BOv2ZmPpaDeLhDV+UkXCHX3bq8fzzW6Q==" workbookSaltValue="TXbb7kFgFURS0dBnbgnd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<sst xmlns="http://schemas.openxmlformats.org/spreadsheetml/2006/main" count="239" uniqueCount="112">
  <si>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</si>
  <si>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</si>
  <si>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</si>
  <si>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</si>
  <si>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</si>
  <si>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</si>
  <si>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</si>
  <si>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</si>
  <si>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</si>
  <si>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</si>
  <si>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</si>
  <si>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</si>
  <si>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</si>
  <si>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</si>
  <si>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</si>
  <si>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</si>
  <si>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</si>
  <si>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</si>
  <si>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</si>
  <si>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</si>
  <si>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</si>
  <si>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</si>
  <si>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</si>
  <si>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</si>
  <si>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</si>
  <si>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</si>
  <si>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</si>
  <si>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</si>
  <si>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</si>
  <si>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</si>
  <si>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</si>
  <si>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</si>
  <si>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</si>
  <si>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</si>
  <si>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</si>
  <si>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</si>
  <si>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</si>
  <si>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</si>
  <si>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</si>
  <si>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</si>
  <si>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</si>
  <si>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</si>
  <si>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</si>
  <si>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</si>
  <si>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</si>
  <si>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</si>
  <si>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</si>
  <si>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</si>
  <si>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</si>
  <si>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</si>
  <si>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</si>
  <si>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</si>
  <si>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</si>
  <si>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</si>
  <si>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</si>
  <si>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</si>
  <si>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</si>
  <si>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</si>
  <si>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</si>
  <si>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</si>
  <si>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</si>
  <si>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</si>
  <si>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</si>
  <si>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</si>
  <si>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</si>
  <si>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</si>
  <si>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</si>
  <si>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</si>
  <si>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</si>
  <si>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</si>
  <si>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</si>
  <si>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</si>
  <si>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</si>
  <si>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</si>
  <si>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</si>
  <si>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</si>
  <si>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</si>
  <si>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</si>
  <si>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</si>
  <si>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</si>
  <si>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</si>
  <si>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</si>
  <si>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</si>
  <si>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</si>
  <si>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</si>
  <si>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</si>
  <si>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</si>
  <si>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</si>
  <si>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</si>
  <si>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</si>
  <si>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</si>
  <si>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</si>
  <si>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</si>
  <si>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</si>
  <si>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</si>
  <si>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</si>
  <si>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</si>
  <si>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</si>
  <si>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</si>
  <si>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</si>
  <si>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</si>
  <si>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</si>
  <si>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</si>
  <si>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</si>
  <si>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</si>
  <si>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</si>
  <si>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</si>
  <si>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</si>
  <si>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</si>
  <si>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耐用年数を経過している浄化槽はないものの、修繕費も増加傾向となっている。
　2030年以降に耐用年数を迎えることから、浄化槽の更新方針について計画を策定する必要がある。</t>
    <rPh sb="28" eb="30">
      <t>ケイコウ</t>
    </rPh>
    <rPh sb="43" eb="44">
      <t>ネン</t>
    </rPh>
    <rPh sb="44" eb="46">
      <t>イコウ</t>
    </rPh>
    <rPh sb="47" eb="51">
      <t>タイヨウネンスウ</t>
    </rPh>
    <rPh sb="52" eb="53">
      <t>ムカ</t>
    </rPh>
    <rPh sb="60" eb="63">
      <t>ジョウカソウ</t>
    </rPh>
    <rPh sb="64" eb="66">
      <t>コウシン</t>
    </rPh>
    <rPh sb="66" eb="68">
      <t>ホウシン</t>
    </rPh>
    <rPh sb="72" eb="74">
      <t>ケイカク</t>
    </rPh>
    <rPh sb="75" eb="77">
      <t>サクテイ</t>
    </rPh>
    <rPh sb="79" eb="81">
      <t>ヒツヨウ</t>
    </rPh>
    <phoneticPr fontId="4"/>
  </si>
  <si>
    <t>　事業経営にあたり必要な経費を使用料で賄えていないために収益的収支比率、経費回収率とも100％を下回っている。
　また、建設費の上昇に伴い、主な財源である企業債の借入額も増加しており、企業債残高対事業規模比率が類似団体平均値よりかなり高い数値になっている。
　健全な事業経営に向けて各指標値について、さらに詳細分析し計画的に改善を図る必要がある。</t>
    <rPh sb="117" eb="118">
      <t>タカ</t>
    </rPh>
    <rPh sb="153" eb="155">
      <t>ショウサイ</t>
    </rPh>
    <rPh sb="155" eb="157">
      <t>ブンセキ</t>
    </rPh>
    <phoneticPr fontId="4"/>
  </si>
  <si>
    <r>
      <t>　汚水処理原価は類似団体平均値を下回っているものの、必要な経費を使用料で賄えていない状況である。浄化槽整備方針を平成31年度から個人設置型へ移行しているため、新規での設置はなく既存浄化槽の維持管理のみとなるが、経営計画の見直しを図り、維持管理方針と更新方針併せて計画的に経営の改善を図っていく。
　また、令和2年度より公営企業会計へ移行することから、各種経営指標を分析し、より効率的な事業経営を目指していく。</t>
    </r>
    <r>
      <rPr>
        <sz val="11"/>
        <color rgb="FFFF0000"/>
        <rFont val="ＭＳ ゴシック"/>
        <family val="3"/>
        <charset val="128"/>
      </rPr>
      <t>　</t>
    </r>
    <rPh sb="42" eb="44">
      <t>ジョウキョウ</t>
    </rPh>
    <rPh sb="48" eb="51">
      <t>ジョウカソウ</t>
    </rPh>
    <rPh sb="51" eb="53">
      <t>セイビ</t>
    </rPh>
    <rPh sb="53" eb="55">
      <t>ホウシン</t>
    </rPh>
    <rPh sb="56" eb="58">
      <t>ヘイセイ</t>
    </rPh>
    <rPh sb="60" eb="62">
      <t>ネンド</t>
    </rPh>
    <rPh sb="64" eb="66">
      <t>コジン</t>
    </rPh>
    <rPh sb="66" eb="68">
      <t>セッチ</t>
    </rPh>
    <rPh sb="68" eb="69">
      <t>ガタ</t>
    </rPh>
    <rPh sb="70" eb="72">
      <t>イコウ</t>
    </rPh>
    <rPh sb="79" eb="81">
      <t>シンキ</t>
    </rPh>
    <rPh sb="83" eb="85">
      <t>セッチ</t>
    </rPh>
    <rPh sb="88" eb="90">
      <t>キゾン</t>
    </rPh>
    <rPh sb="90" eb="93">
      <t>ジョウカソウ</t>
    </rPh>
    <rPh sb="94" eb="96">
      <t>イジ</t>
    </rPh>
    <rPh sb="96" eb="98">
      <t>カンリ</t>
    </rPh>
    <rPh sb="105" eb="107">
      <t>ケイエイ</t>
    </rPh>
    <rPh sb="117" eb="119">
      <t>イジ</t>
    </rPh>
    <rPh sb="119" eb="121">
      <t>カンリ</t>
    </rPh>
    <rPh sb="121" eb="123">
      <t>ホウシン</t>
    </rPh>
    <rPh sb="124" eb="126">
      <t>コウシン</t>
    </rPh>
    <rPh sb="126" eb="128">
      <t>ホウシン</t>
    </rPh>
    <rPh sb="128" eb="129">
      <t>アワ</t>
    </rPh>
    <rPh sb="152" eb="154">
      <t>レイワ</t>
    </rPh>
    <rPh sb="155" eb="157">
      <t>ネンド</t>
    </rPh>
    <rPh sb="159" eb="161">
      <t>コウエイ</t>
    </rPh>
    <rPh sb="161" eb="163">
      <t>キギョウ</t>
    </rPh>
    <rPh sb="163" eb="165">
      <t>カイケイ</t>
    </rPh>
    <rPh sb="166" eb="168">
      <t>イコウ</t>
    </rPh>
    <rPh sb="175" eb="177">
      <t>カクシュ</t>
    </rPh>
    <rPh sb="177" eb="179">
      <t>ケイエイ</t>
    </rPh>
    <rPh sb="179" eb="181">
      <t>シヒョウ</t>
    </rPh>
    <rPh sb="182" eb="184">
      <t>ブンセキ</t>
    </rPh>
    <rPh sb="188" eb="190">
      <t>コウリツ</t>
    </rPh>
    <rPh sb="190" eb="191">
      <t>テキ</t>
    </rPh>
    <rPh sb="192" eb="194">
      <t>ジギョウ</t>
    </rPh>
    <rPh sb="194" eb="196">
      <t>ケイエイ</t>
    </rPh>
    <rPh sb="197" eb="19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</si>
</sst>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D-4BD8-8A0D-E37823BB89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2D-4BD8-8A0D-E37823BB89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71.44</c:v>
                </c:pt>
                <c:pt idx="1">
                  <c:v>71.42</c:v>
                </c:pt>
                <c:pt idx="2">
                  <c:v>71.42</c:v>
                </c:pt>
                <c:pt idx="3">
                  <c:v>71.44</c:v>
                </c:pt>
                <c:pt idx="4">
                  <c:v>71.44</c:v>
                </c:pt>
              </c:numCache>
            </c:numRef>
          </c:val>
          <c:extLst>
            <c:ext xmlns:c16="http://schemas.microsoft.com/office/drawing/2014/chart" uri="{C3380CC4-5D6E-409C-BE32-E72D297353CC}">
              <c16:uniqueId val="{00000000-581F-45BC-A69E-94EF5AC546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581F-45BC-A69E-94EF5AC546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7E9-4434-BEAD-00C8462AFC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F7E9-4434-BEAD-00C8462AFC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85.24</c:v>
                </c:pt>
                <c:pt idx="1">
                  <c:v>69.23</c:v>
                </c:pt>
                <c:pt idx="2">
                  <c:v>73.56</c:v>
                </c:pt>
                <c:pt idx="3">
                  <c:v>72.14</c:v>
                </c:pt>
                <c:pt idx="4">
                  <c:v>67.540000000000006</c:v>
                </c:pt>
              </c:numCache>
            </c:numRef>
          </c:val>
          <c:extLst>
            <c:ext xmlns:c16="http://schemas.microsoft.com/office/drawing/2014/chart" uri="{C3380CC4-5D6E-409C-BE32-E72D297353CC}">
              <c16:uniqueId val="{00000000-574D-43D3-A4B7-CA110737A3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D-43D3-A4B7-CA110737A3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4F-46C0-BB74-384034725B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4F-46C0-BB74-384034725B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1-41F5-B4C6-3F84BD9E15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1-41F5-B4C6-3F84BD9E15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A-4816-94A9-A3531DB5CE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A-4816-94A9-A3531DB5CE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1-46FE-BC26-2FD90488BE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1-46FE-BC26-2FD90488BE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420.97</c:v>
                </c:pt>
                <c:pt idx="1">
                  <c:v>469.46</c:v>
                </c:pt>
                <c:pt idx="2">
                  <c:v>631.46</c:v>
                </c:pt>
                <c:pt idx="3">
                  <c:v>647.02</c:v>
                </c:pt>
                <c:pt idx="4">
                  <c:v>1180.99</c:v>
                </c:pt>
              </c:numCache>
            </c:numRef>
          </c:val>
          <c:extLst>
            <c:ext xmlns:c16="http://schemas.microsoft.com/office/drawing/2014/chart" uri="{C3380CC4-5D6E-409C-BE32-E72D297353CC}">
              <c16:uniqueId val="{00000000-F68C-4495-9540-61F0EDB4B5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F68C-4495-9540-61F0EDB4B5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70.95</c:v>
                </c:pt>
                <c:pt idx="1">
                  <c:v>68.28</c:v>
                </c:pt>
                <c:pt idx="2">
                  <c:v>73.75</c:v>
                </c:pt>
                <c:pt idx="3">
                  <c:v>70.64</c:v>
                </c:pt>
                <c:pt idx="4">
                  <c:v>63.38</c:v>
                </c:pt>
              </c:numCache>
            </c:numRef>
          </c:val>
          <c:extLst>
            <c:ext xmlns:c16="http://schemas.microsoft.com/office/drawing/2014/chart" uri="{C3380CC4-5D6E-409C-BE32-E72D297353CC}">
              <c16:uniqueId val="{00000000-14E7-4A3B-8BF9-27C13587C0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14E7-4A3B-8BF9-27C13587C0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208.02</c:v>
                </c:pt>
                <c:pt idx="1">
                  <c:v>206.31</c:v>
                </c:pt>
                <c:pt idx="2">
                  <c:v>180.34</c:v>
                </c:pt>
                <c:pt idx="3">
                  <c:v>196.46</c:v>
                </c:pt>
                <c:pt idx="4">
                  <c:v>219.09</c:v>
                </c:pt>
              </c:numCache>
            </c:numRef>
          </c:val>
          <c:extLst>
            <c:ext xmlns:c16="http://schemas.microsoft.com/office/drawing/2014/chart" uri="{C3380CC4-5D6E-409C-BE32-E72D297353CC}">
              <c16:uniqueId val="{00000000-B9DB-4C0B-9CFE-D95AA4BFD6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B9DB-4C0B-9CFE-D95AA4BFD6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花巻市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96000</v>
      </c>
      <c r="AM8" s="50"/>
      <c r="AN8" s="50"/>
      <c r="AO8" s="50"/>
      <c r="AP8" s="50"/>
      <c r="AQ8" s="50"/>
      <c r="AR8" s="50"/>
      <c r="AS8" s="50"/>
      <c r="AT8" s="45">
        <f>データ!T6</f>
        <v>908.39</v>
      </c>
      <c r="AU8" s="45"/>
      <c r="AV8" s="45"/>
      <c r="AW8" s="45"/>
      <c r="AX8" s="45"/>
      <c r="AY8" s="45"/>
      <c r="AZ8" s="45"/>
      <c r="BA8" s="45"/>
      <c r="BB8" s="45">
        <f>データ!U6</f>
        <v>105.68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4.76</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4546</v>
      </c>
      <c r="AM10" s="50"/>
      <c r="AN10" s="50"/>
      <c r="AO10" s="50"/>
      <c r="AP10" s="50"/>
      <c r="AQ10" s="50"/>
      <c r="AR10" s="50"/>
      <c r="AS10" s="50"/>
      <c r="AT10" s="45">
        <f>データ!W6</f>
        <v>1.35</v>
      </c>
      <c r="AU10" s="45"/>
      <c r="AV10" s="45"/>
      <c r="AW10" s="45"/>
      <c r="AX10" s="45"/>
      <c r="AY10" s="45"/>
      <c r="AZ10" s="45"/>
      <c r="BA10" s="45"/>
      <c r="BB10" s="45">
        <f>データ!X6</f>
        <v>3367.41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2ug757z3r9Veq7NuQSyOfTCqDWbWQTUJCw6sI8iG185JoVhL7HPnNKDFtIqc+xPd6LF3dfi1crgvXGYoD97t7A==" saltValue="zXnxVe5L5D0vWzruexlN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32051</v>
      </c>
      <c r="D6" s="33">
        <f t="shared" si="3"/>
        <v>47</v>
      </c>
      <c r="E6" s="33">
        <f t="shared" si="3"/>
        <v>18</v>
      </c>
      <c r="F6" s="33">
        <f t="shared" si="3"/>
        <v>0</v>
      </c>
      <c r="G6" s="33">
        <f t="shared" si="3"/>
        <v>0</v>
      </c>
      <c r="H6" s="33" t="str">
        <f t="shared" si="3"/>
        <v>岩手県　花巻市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4.76</v>
      </c>
      <c r="Q6" s="34">
        <f t="shared" si="3"/>
        <v>100</v>
      </c>
      <c r="R6" s="34">
        <f t="shared" si="3"/>
        <v>4104</v>
      </c>
      <c r="S6" s="34">
        <f t="shared" si="3"/>
        <v>96000</v>
      </c>
      <c r="T6" s="34">
        <f t="shared" si="3"/>
        <v>908.39</v>
      </c>
      <c r="U6" s="34">
        <f t="shared" si="3"/>
        <v>105.68</v>
      </c>
      <c r="V6" s="34">
        <f t="shared" si="3"/>
        <v>4546</v>
      </c>
      <c r="W6" s="34">
        <f t="shared" si="3"/>
        <v>1.35</v>
      </c>
      <c r="X6" s="34">
        <f t="shared" si="3"/>
        <v>3367.41</v>
      </c>
      <c r="Y6" s="35">
        <f>IF(Y7="",NA(),Y7)</f>
        <v>85.24</v>
      </c>
      <c r="Z6" s="35">
        <f t="shared" ref="Z6:AH6" si="4">IF(Z7="",NA(),Z7)</f>
        <v>69.23</v>
      </c>
      <c r="AA6" s="35">
        <f t="shared" si="4"/>
        <v>73.56</v>
      </c>
      <c r="AB6" s="35">
        <f t="shared" si="4"/>
        <v>72.14</v>
      </c>
      <c r="AC6" s="35">
        <f t="shared" si="4"/>
        <v>67.540000000000006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420.97</v>
      </c>
      <c r="BG6" s="35">
        <f t="shared" ref="BG6:BO6" si="7">IF(BG7="",NA(),BG7)</f>
        <v>469.46</v>
      </c>
      <c r="BH6" s="35">
        <f t="shared" si="7"/>
        <v>631.46</v>
      </c>
      <c r="BI6" s="35">
        <f t="shared" si="7"/>
        <v>647.02</v>
      </c>
      <c r="BJ6" s="35">
        <f t="shared" si="7"/>
        <v>1180.99</v>
      </c>
      <c r="BK6" s="35">
        <f t="shared" si="7"/>
        <v>416.91</v>
      </c>
      <c r="BL6" s="35">
        <f t="shared" si="7"/>
        <v>392.19</v>
      </c>
      <c r="BM6" s="35">
        <f t="shared" si="7"/>
        <v>248.44</v>
      </c>
      <c r="BN6" s="35">
        <f t="shared" si="7"/>
        <v>244.85</v>
      </c>
      <c r="BO6" s="35">
        <f t="shared" si="7"/>
        <v>296.89</v>
      </c>
      <c r="BP6" s="34" t="str">
        <f>IF(BP7="","",IF(BP7="-","【-】","【"&amp;SUBSTITUTE(TEXT(BP7,"#,##0.00"),"-","△")&amp;"】"))</f>
        <v>【325.02】</v>
      </c>
      <c r="BQ6" s="35">
        <f>IF(BQ7="",NA(),BQ7)</f>
        <v>70.95</v>
      </c>
      <c r="BR6" s="35">
        <f t="shared" ref="BR6:BZ6" si="8">IF(BR7="",NA(),BR7)</f>
        <v>68.28</v>
      </c>
      <c r="BS6" s="35">
        <f t="shared" si="8"/>
        <v>73.75</v>
      </c>
      <c r="BT6" s="35">
        <f t="shared" si="8"/>
        <v>70.64</v>
      </c>
      <c r="BU6" s="35">
        <f t="shared" si="8"/>
        <v>63.38</v>
      </c>
      <c r="BV6" s="35">
        <f t="shared" si="8"/>
        <v>57.93</v>
      </c>
      <c r="BW6" s="35">
        <f t="shared" si="8"/>
        <v>57.03</v>
      </c>
      <c r="BX6" s="35">
        <f t="shared" si="8"/>
        <v>66.73</v>
      </c>
      <c r="BY6" s="35">
        <f t="shared" si="8"/>
        <v>64.78</v>
      </c>
      <c r="BZ6" s="35">
        <f t="shared" si="8"/>
        <v>63.06</v>
      </c>
      <c r="CA6" s="34" t="str">
        <f>IF(CA7="","",IF(CA7="-","【-】","【"&amp;SUBSTITUTE(TEXT(CA7,"#,##0.00"),"-","△")&amp;"】"))</f>
        <v>【60.61】</v>
      </c>
      <c r="CB6" s="35">
        <f>IF(CB7="",NA(),CB7)</f>
        <v>208.02</v>
      </c>
      <c r="CC6" s="35">
        <f t="shared" ref="CC6:CK6" si="9">IF(CC7="",NA(),CC7)</f>
        <v>206.31</v>
      </c>
      <c r="CD6" s="35">
        <f t="shared" si="9"/>
        <v>180.34</v>
      </c>
      <c r="CE6" s="35">
        <f t="shared" si="9"/>
        <v>196.46</v>
      </c>
      <c r="CF6" s="35">
        <f t="shared" si="9"/>
        <v>219.09</v>
      </c>
      <c r="CG6" s="35">
        <f t="shared" si="9"/>
        <v>276.93</v>
      </c>
      <c r="CH6" s="35">
        <f t="shared" si="9"/>
        <v>283.73</v>
      </c>
      <c r="CI6" s="35">
        <f t="shared" si="9"/>
        <v>241.29</v>
      </c>
      <c r="CJ6" s="35">
        <f t="shared" si="9"/>
        <v>250.21</v>
      </c>
      <c r="CK6" s="35">
        <f t="shared" si="9"/>
        <v>264.77</v>
      </c>
      <c r="CL6" s="34" t="str">
        <f>IF(CL7="","",IF(CL7="-","【-】","【"&amp;SUBSTITUTE(TEXT(CL7,"#,##0.00"),"-","△")&amp;"】"))</f>
        <v>【270.94】</v>
      </c>
      <c r="CM6" s="35">
        <f>IF(CM7="",NA(),CM7)</f>
        <v>71.44</v>
      </c>
      <c r="CN6" s="35">
        <f t="shared" ref="CN6:CV6" si="10">IF(CN7="",NA(),CN7)</f>
        <v>71.42</v>
      </c>
      <c r="CO6" s="35">
        <f t="shared" si="10"/>
        <v>71.42</v>
      </c>
      <c r="CP6" s="35">
        <f t="shared" si="10"/>
        <v>71.44</v>
      </c>
      <c r="CQ6" s="35">
        <f t="shared" si="10"/>
        <v>71.44</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32051</v>
      </c>
      <c r="D7" s="37">
        <v>47</v>
      </c>
      <c r="E7" s="37">
        <v>18</v>
      </c>
      <c r="F7" s="37">
        <v>0</v>
      </c>
      <c r="G7" s="37">
        <v>0</v>
      </c>
      <c r="H7" s="37" t="s">
        <v>96</v>
      </c>
      <c r="I7" s="37" t="s">
        <v>97</v>
      </c>
      <c r="J7" s="37" t="s">
        <v>98</v>
      </c>
      <c r="K7" s="37" t="s">
        <v>99</v>
      </c>
      <c r="L7" s="37" t="s">
        <v>100</v>
      </c>
      <c r="M7" s="37" t="s">
        <v>101</v>
      </c>
      <c r="N7" s="38" t="s">
        <v>102</v>
      </c>
      <c r="O7" s="38" t="s">
        <v>103</v>
      </c>
      <c r="P7" s="38">
        <v>4.76</v>
      </c>
      <c r="Q7" s="38">
        <v>100</v>
      </c>
      <c r="R7" s="38">
        <v>4104</v>
      </c>
      <c r="S7" s="38">
        <v>96000</v>
      </c>
      <c r="T7" s="38">
        <v>908.39</v>
      </c>
      <c r="U7" s="38">
        <v>105.68</v>
      </c>
      <c r="V7" s="38">
        <v>4546</v>
      </c>
      <c r="W7" s="38">
        <v>1.35</v>
      </c>
      <c r="X7" s="38">
        <v>3367.41</v>
      </c>
      <c r="Y7" s="38">
        <v>85.24</v>
      </c>
      <c r="Z7" s="38">
        <v>69.23</v>
      </c>
      <c r="AA7" s="38">
        <v>73.56</v>
      </c>
      <c r="AB7" s="38">
        <v>72.14</v>
      </c>
      <c r="AC7" s="38">
        <v>67.540000000000006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420.97</v>
      </c>
      <c r="BG7" s="38">
        <v>469.46</v>
      </c>
      <c r="BH7" s="38">
        <v>631.46</v>
      </c>
      <c r="BI7" s="38">
        <v>647.02</v>
      </c>
      <c r="BJ7" s="38">
        <v>1180.99</v>
      </c>
      <c r="BK7" s="38">
        <v>416.91</v>
      </c>
      <c r="BL7" s="38">
        <v>392.19</v>
      </c>
      <c r="BM7" s="38">
        <v>248.44</v>
      </c>
      <c r="BN7" s="38">
        <v>244.85</v>
      </c>
      <c r="BO7" s="38">
        <v>296.89</v>
      </c>
      <c r="BP7" s="38">
        <v>325.02</v>
      </c>
      <c r="BQ7" s="38">
        <v>70.95</v>
      </c>
      <c r="BR7" s="38">
        <v>68.28</v>
      </c>
      <c r="BS7" s="38">
        <v>73.75</v>
      </c>
      <c r="BT7" s="38">
        <v>70.64</v>
      </c>
      <c r="BU7" s="38">
        <v>63.38</v>
      </c>
      <c r="BV7" s="38">
        <v>57.93</v>
      </c>
      <c r="BW7" s="38">
        <v>57.03</v>
      </c>
      <c r="BX7" s="38">
        <v>66.73</v>
      </c>
      <c r="BY7" s="38">
        <v>64.78</v>
      </c>
      <c r="BZ7" s="38">
        <v>63.06</v>
      </c>
      <c r="CA7" s="38">
        <v>60.61</v>
      </c>
      <c r="CB7" s="38">
        <v>208.02</v>
      </c>
      <c r="CC7" s="38">
        <v>206.31</v>
      </c>
      <c r="CD7" s="38">
        <v>180.34</v>
      </c>
      <c r="CE7" s="38">
        <v>196.46</v>
      </c>
      <c r="CF7" s="38">
        <v>219.09</v>
      </c>
      <c r="CG7" s="38">
        <v>276.93</v>
      </c>
      <c r="CH7" s="38">
        <v>283.73</v>
      </c>
      <c r="CI7" s="38">
        <v>241.29</v>
      </c>
      <c r="CJ7" s="38">
        <v>250.21</v>
      </c>
      <c r="CK7" s="38">
        <v>264.77</v>
      </c>
      <c r="CL7" s="38">
        <v>270.94</v>
      </c>
      <c r="CM7" s="38">
        <v>71.44</v>
      </c>
      <c r="CN7" s="38">
        <v>71.42</v>
      </c>
      <c r="CO7" s="38">
        <v>71.42</v>
      </c>
      <c r="CP7" s="38">
        <v>71.44</v>
      </c>
      <c r="CQ7" s="38">
        <v>71.44</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2020-01-22T01:54:29Z</cp:lastPrinted>
  <dcterms:created xsi:type="dcterms:W3CDTF">2019-12-05T05:27:46Z</dcterms:created>
  <dcterms:modified xsi:type="dcterms:W3CDTF">2020-01-27T01:46:05Z</dcterms:modified>
  <cp:category/>
</cp:coreProperties>
</file>