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usr01\homefolder$\kazuyuki1969\Desktop\【岩手県市町村課】公営企業に係る経営比較分析表（令和元年度）の分析等について\財政課提出\"/>
    </mc:Choice>
  </mc:AlternateContent>
  <workbookProtection workbookAlgorithmName="SHA-512" workbookHashValue="p1jzSuP7YKX86o3M4MMFaJ42uih0ap1Owjr4p+lnKNWCgHak5FCNMMzfpmetoIKmQ9KlBkYh1kuqbWuAPgWASg==" workbookSaltValue="UkEtaTIpxgkONaKrxMfIu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<sst xmlns="http://schemas.openxmlformats.org/spreadsheetml/2006/main" count="253" uniqueCount="118">
  <si>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</si>
  <si>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</si>
  <si>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</si>
  <si>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</si>
  <si>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</si>
  <si>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</si>
  <si>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</si>
  <si>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</si>
  <si>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</si>
  <si>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</si>
  <si>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</si>
  <si>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</si>
  <si>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</si>
  <si>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</si>
  <si>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</si>
  <si>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</si>
  <si>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</si>
  <si>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</si>
  <si>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</si>
  <si>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</si>
  <si>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</si>
  <si>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</si>
  <si>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</si>
  <si>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</si>
  <si>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</si>
  <si>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</si>
  <si>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</si>
  <si>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</si>
  <si>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</si>
  <si>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</si>
  <si>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</si>
  <si>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</si>
  <si>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</si>
  <si>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</si>
  <si>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</si>
  <si>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</si>
  <si>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</si>
  <si>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</si>
  <si>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</si>
  <si>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</si>
  <si>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</si>
  <si>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</si>
  <si>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</si>
  <si>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</si>
  <si>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</si>
  <si>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</si>
  <si>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</si>
  <si>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</si>
  <si>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</si>
  <si>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</si>
  <si>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</si>
  <si>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</si>
  <si>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</si>
  <si>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</si>
  <si>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</si>
  <si>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</si>
  <si>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</si>
  <si>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</si>
  <si>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</si>
  <si>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</si>
  <si>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</si>
  <si>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</si>
  <si>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</si>
  <si>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</si>
  <si>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</si>
  <si>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</si>
  <si>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</si>
  <si>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</si>
  <si>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</si>
  <si>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</si>
  <si>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</si>
  <si>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</si>
  <si>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</si>
  <si>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</si>
  <si>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</si>
  <si>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</si>
  <si>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</si>
  <si>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</si>
  <si>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</si>
  <si>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</si>
  <si>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</si>
  <si>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</si>
  <si>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</si>
  <si>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</si>
  <si>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</si>
  <si>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</si>
  <si>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</si>
  <si>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</si>
  <si>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</si>
  <si>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</si>
  <si>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</si>
  <si>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</si>
  <si>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</si>
  <si>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</si>
  <si>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</si>
  <si>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</si>
  <si>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</si>
  <si>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</si>
  <si>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</si>
  <si>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</si>
  <si>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</si>
  <si>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</si>
  <si>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</si>
  <si>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</si>
  <si>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</si>
  <si>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</si>
  <si>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</si>
  <si>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</si>
  <si>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</si>
  <si>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</si>
  <si>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</si>
  <si>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</si>
  <si>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</si>
  <si>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</si>
  <si>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</si>
  <si>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下水道ストックマネジメント計画に基づき、施設の維持管理や長寿命化対策を実施しており、浄化センターの設備を中心に改築更新を行っている。
　なお、管路施設の更新については、法定耐用年数では2050年代に本格定期な更新時期を迎えることとなる。</t>
    <phoneticPr fontId="4"/>
  </si>
  <si>
    <t>　特定環境保全下水道事業は大迫地区のみが該当地区で平成11年度供用開始となっている。
　当該地区の水洗化人口は1,974人であるが終末処理場を有していることから事業単独としては非常に厳しい経営状況となっている。
　現在、浄化センターの長寿命化を実施しているが、交付金等の財源を確保しながら、より効率的、計画的に更新を行い費用の平準化を図っていく必要がある。
　また、公営企業会計による詳細な経営分析を行い、使用料収入の確保のために水洗化支援制度の周知等による普及促進を図り、経営基盤の強化に努めていく。</t>
    <rPh sb="110" eb="112">
      <t>ジョウカ</t>
    </rPh>
    <rPh sb="237" eb="239">
      <t>ケイエイ</t>
    </rPh>
    <phoneticPr fontId="4"/>
  </si>
  <si>
    <r>
      <t>　大迫地区のみが該当しており水洗化人口</t>
    </r>
    <r>
      <rPr>
        <sz val="11"/>
        <rFont val="ＭＳ ゴシック"/>
        <family val="3"/>
        <charset val="128"/>
      </rPr>
      <t>は1,974人で</t>
    </r>
    <r>
      <rPr>
        <sz val="11"/>
        <color theme="1"/>
        <rFont val="ＭＳ ゴシック"/>
        <family val="3"/>
        <charset val="128"/>
      </rPr>
      <t>終末処理場を有していることから事業単独としては非常に厳しい経営状況となっている。
①経常収支比率は、使用料収入などの収益で、維持管理費や企業債利息等の費用をどの程度賄えているかを表す指標であり、100%を超えて推移している。
②累積欠損金比率については、営業収益に対する累積欠損金の状況を表す指標であり、処理区域の事業規模からして厳しい状況であるが、維持管理費の削減等を検討していく。
③流動比率については、流動負債の割合が高く類似団体平均値より大幅に下回っている。
④企業債残高対事業規模比率は、使用料収入に対する企業債残高の割合であり、企業債残高は今後減少していく見込みである。。
⑤経費回収率は、100%を下回っているため維持管理費の削減に努めていく。
⑥汚水処理原価は、有収水量1㎥当たりの汚水処理に要した費用であり、類似団体平均値よりも高い水準で推移している。水洗化率向上と維持管理費の削減に努めていく。
⑦施設利用率は、大迫浄化センターの利用状況を表したものである。
⑧水洗化率76%前後で推移しているが、類似団体平均値を下回っているため今後も普及促進を図り水洗化率向上に努めていく。</t>
    </r>
    <rPh sb="141" eb="143">
      <t>ルイセキ</t>
    </rPh>
    <rPh sb="143" eb="145">
      <t>ケッソン</t>
    </rPh>
    <rPh sb="145" eb="146">
      <t>キン</t>
    </rPh>
    <rPh sb="146" eb="148">
      <t>ヒリツ</t>
    </rPh>
    <rPh sb="154" eb="156">
      <t>エイギョウ</t>
    </rPh>
    <rPh sb="156" eb="158">
      <t>シュウエキ</t>
    </rPh>
    <rPh sb="159" eb="160">
      <t>タイ</t>
    </rPh>
    <rPh sb="162" eb="164">
      <t>ルイセキ</t>
    </rPh>
    <rPh sb="164" eb="167">
      <t>ケッソンキン</t>
    </rPh>
    <rPh sb="168" eb="170">
      <t>ジョウキョウ</t>
    </rPh>
    <rPh sb="171" eb="172">
      <t>アラワ</t>
    </rPh>
    <rPh sb="173" eb="175">
      <t>シヒョウ</t>
    </rPh>
    <rPh sb="179" eb="181">
      <t>ショリ</t>
    </rPh>
    <rPh sb="181" eb="183">
      <t>クイキ</t>
    </rPh>
    <rPh sb="184" eb="186">
      <t>ジギョウ</t>
    </rPh>
    <rPh sb="186" eb="188">
      <t>キボ</t>
    </rPh>
    <rPh sb="192" eb="193">
      <t>キビ</t>
    </rPh>
    <rPh sb="195" eb="197">
      <t>ジョウキョウ</t>
    </rPh>
    <rPh sb="202" eb="204">
      <t>イジ</t>
    </rPh>
    <rPh sb="204" eb="207">
      <t>カンリヒ</t>
    </rPh>
    <rPh sb="208" eb="210">
      <t>サクゲン</t>
    </rPh>
    <rPh sb="210" eb="211">
      <t>トウ</t>
    </rPh>
    <rPh sb="212" eb="214">
      <t>ケントウ</t>
    </rPh>
    <rPh sb="245" eb="248">
      <t>ヘイキンチ</t>
    </rPh>
    <rPh sb="250" eb="252">
      <t>オオハバ</t>
    </rPh>
    <rPh sb="311" eb="313">
      <t>ミコ</t>
    </rPh>
    <rPh sb="333" eb="335">
      <t>シタマワ</t>
    </rPh>
    <rPh sb="341" eb="343">
      <t>イジ</t>
    </rPh>
    <rPh sb="343" eb="346">
      <t>カンリヒ</t>
    </rPh>
    <rPh sb="347" eb="349">
      <t>サクゲン</t>
    </rPh>
    <rPh sb="350" eb="351">
      <t>ツト</t>
    </rPh>
    <rPh sb="390" eb="392">
      <t>ルイジ</t>
    </rPh>
    <rPh sb="392" eb="394">
      <t>ダンタイ</t>
    </rPh>
    <rPh sb="394" eb="397">
      <t>ヘイキンチ</t>
    </rPh>
    <rPh sb="400" eb="401">
      <t>タカ</t>
    </rPh>
    <rPh sb="402" eb="404">
      <t>スイジュン</t>
    </rPh>
    <rPh sb="405" eb="407">
      <t>スイイ</t>
    </rPh>
    <rPh sb="443" eb="445">
      <t>オオハサマ</t>
    </rPh>
    <rPh sb="445" eb="447">
      <t>ジョウカ</t>
    </rPh>
    <rPh sb="468" eb="471">
      <t>スイセンカ</t>
    </rPh>
    <rPh sb="471" eb="472">
      <t>リツ</t>
    </rPh>
    <rPh sb="475" eb="477">
      <t>ゼンゴ</t>
    </rPh>
    <rPh sb="478" eb="480">
      <t>スイイ</t>
    </rPh>
    <rPh sb="486" eb="488">
      <t>ルイジ</t>
    </rPh>
    <rPh sb="488" eb="490">
      <t>ダンタイ</t>
    </rPh>
    <rPh sb="490" eb="492">
      <t>ヘイキン</t>
    </rPh>
    <rPh sb="492" eb="493">
      <t>チ</t>
    </rPh>
    <rPh sb="494" eb="496">
      <t>シタマワ</t>
    </rPh>
    <rPh sb="510" eb="511">
      <t>ハカ</t>
    </rPh>
    <rPh sb="512" eb="515">
      <t>スイセンカ</t>
    </rPh>
    <rPh sb="515" eb="516">
      <t>リツ</t>
    </rPh>
    <rPh sb="516" eb="518">
      <t>コウジョウ</t>
    </rPh>
    <rPh sb="519" eb="52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</si>
</sst>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1B6-4349-9144-E5B5D34C22E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0.13</c:v>
                </c:pt>
                <c:pt idx="4">
                  <c:v>0.36</c:v>
                </c:pt>
              </c:numCache>
            </c:numRef>
          </c:val>
          <c:smooth val="0"/>
          <c:extLst>
            <c:ext xmlns:c16="http://schemas.microsoft.com/office/drawing/2014/chart" uri="{C3380CC4-5D6E-409C-BE32-E72D297353CC}">
              <c16:uniqueId val="{00000001-71B6-4349-9144-E5B5D34C22E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24.04</c:v>
                </c:pt>
                <c:pt idx="2">
                  <c:v>28.57</c:v>
                </c:pt>
                <c:pt idx="3">
                  <c:v>28.12</c:v>
                </c:pt>
                <c:pt idx="4">
                  <c:v>28.04</c:v>
                </c:pt>
              </c:numCache>
            </c:numRef>
          </c:val>
          <c:extLst>
            <c:ext xmlns:c16="http://schemas.microsoft.com/office/drawing/2014/chart" uri="{C3380CC4-5D6E-409C-BE32-E72D297353CC}">
              <c16:uniqueId val="{00000000-3834-4C07-A697-FD4060BAAF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42.9</c:v>
                </c:pt>
                <c:pt idx="2">
                  <c:v>43.36</c:v>
                </c:pt>
                <c:pt idx="3">
                  <c:v>42.56</c:v>
                </c:pt>
                <c:pt idx="4">
                  <c:v>42.47</c:v>
                </c:pt>
              </c:numCache>
            </c:numRef>
          </c:val>
          <c:smooth val="0"/>
          <c:extLst>
            <c:ext xmlns:c16="http://schemas.microsoft.com/office/drawing/2014/chart" uri="{C3380CC4-5D6E-409C-BE32-E72D297353CC}">
              <c16:uniqueId val="{00000001-3834-4C07-A697-FD4060BAAF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76.95</c:v>
                </c:pt>
                <c:pt idx="2">
                  <c:v>77.11</c:v>
                </c:pt>
                <c:pt idx="3">
                  <c:v>76.38</c:v>
                </c:pt>
                <c:pt idx="4">
                  <c:v>76.569999999999993</c:v>
                </c:pt>
              </c:numCache>
            </c:numRef>
          </c:val>
          <c:extLst>
            <c:ext xmlns:c16="http://schemas.microsoft.com/office/drawing/2014/chart" uri="{C3380CC4-5D6E-409C-BE32-E72D297353CC}">
              <c16:uniqueId val="{00000000-BE56-4296-8F6A-EE73DD6294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83.5</c:v>
                </c:pt>
                <c:pt idx="2">
                  <c:v>83.06</c:v>
                </c:pt>
                <c:pt idx="3">
                  <c:v>83.32</c:v>
                </c:pt>
                <c:pt idx="4">
                  <c:v>83.75</c:v>
                </c:pt>
              </c:numCache>
            </c:numRef>
          </c:val>
          <c:smooth val="0"/>
          <c:extLst>
            <c:ext xmlns:c16="http://schemas.microsoft.com/office/drawing/2014/chart" uri="{C3380CC4-5D6E-409C-BE32-E72D297353CC}">
              <c16:uniqueId val="{00000001-BE56-4296-8F6A-EE73DD6294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84.66</c:v>
                </c:pt>
                <c:pt idx="2">
                  <c:v>83.43</c:v>
                </c:pt>
                <c:pt idx="3">
                  <c:v>100.36</c:v>
                </c:pt>
                <c:pt idx="4">
                  <c:v>103.54</c:v>
                </c:pt>
              </c:numCache>
            </c:numRef>
          </c:val>
          <c:extLst>
            <c:ext xmlns:c16="http://schemas.microsoft.com/office/drawing/2014/chart" uri="{C3380CC4-5D6E-409C-BE32-E72D297353CC}">
              <c16:uniqueId val="{00000000-AC91-4397-A6CC-BA1F58CA7B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100.85</c:v>
                </c:pt>
                <c:pt idx="2">
                  <c:v>102.13</c:v>
                </c:pt>
                <c:pt idx="3">
                  <c:v>101.72</c:v>
                </c:pt>
                <c:pt idx="4">
                  <c:v>102.73</c:v>
                </c:pt>
              </c:numCache>
            </c:numRef>
          </c:val>
          <c:smooth val="0"/>
          <c:extLst>
            <c:ext xmlns:c16="http://schemas.microsoft.com/office/drawing/2014/chart" uri="{C3380CC4-5D6E-409C-BE32-E72D297353CC}">
              <c16:uniqueId val="{00000001-AC91-4397-A6CC-BA1F58CA7B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3.54</c:v>
                </c:pt>
                <c:pt idx="2">
                  <c:v>3.48</c:v>
                </c:pt>
                <c:pt idx="3">
                  <c:v>6.74</c:v>
                </c:pt>
                <c:pt idx="4">
                  <c:v>13.5</c:v>
                </c:pt>
              </c:numCache>
            </c:numRef>
          </c:val>
          <c:extLst>
            <c:ext xmlns:c16="http://schemas.microsoft.com/office/drawing/2014/chart" uri="{C3380CC4-5D6E-409C-BE32-E72D297353CC}">
              <c16:uniqueId val="{00000000-7967-493F-8BDC-689F0E67A6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22.77</c:v>
                </c:pt>
                <c:pt idx="2">
                  <c:v>23.93</c:v>
                </c:pt>
                <c:pt idx="3">
                  <c:v>24.68</c:v>
                </c:pt>
                <c:pt idx="4">
                  <c:v>24.68</c:v>
                </c:pt>
              </c:numCache>
            </c:numRef>
          </c:val>
          <c:smooth val="0"/>
          <c:extLst>
            <c:ext xmlns:c16="http://schemas.microsoft.com/office/drawing/2014/chart" uri="{C3380CC4-5D6E-409C-BE32-E72D297353CC}">
              <c16:uniqueId val="{00000001-7967-493F-8BDC-689F0E67A6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6BC-41A4-97CA-F4CEE448CD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C6BC-41A4-97CA-F4CEE448CD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95.65</c:v>
                </c:pt>
                <c:pt idx="2">
                  <c:v>182.1</c:v>
                </c:pt>
                <c:pt idx="3">
                  <c:v>137.53</c:v>
                </c:pt>
                <c:pt idx="4">
                  <c:v>122.47</c:v>
                </c:pt>
              </c:numCache>
            </c:numRef>
          </c:val>
          <c:extLst>
            <c:ext xmlns:c16="http://schemas.microsoft.com/office/drawing/2014/chart" uri="{C3380CC4-5D6E-409C-BE32-E72D297353CC}">
              <c16:uniqueId val="{00000000-D002-411B-A696-04F5ECDE6F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110.77</c:v>
                </c:pt>
                <c:pt idx="2">
                  <c:v>109.51</c:v>
                </c:pt>
                <c:pt idx="3">
                  <c:v>112.88</c:v>
                </c:pt>
                <c:pt idx="4">
                  <c:v>94.97</c:v>
                </c:pt>
              </c:numCache>
            </c:numRef>
          </c:val>
          <c:smooth val="0"/>
          <c:extLst>
            <c:ext xmlns:c16="http://schemas.microsoft.com/office/drawing/2014/chart" uri="{C3380CC4-5D6E-409C-BE32-E72D297353CC}">
              <c16:uniqueId val="{00000001-D002-411B-A696-04F5ECDE6F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8.23</c:v>
                </c:pt>
                <c:pt idx="2">
                  <c:v>13.07</c:v>
                </c:pt>
                <c:pt idx="3">
                  <c:v>16.78</c:v>
                </c:pt>
                <c:pt idx="4">
                  <c:v>8.43</c:v>
                </c:pt>
              </c:numCache>
            </c:numRef>
          </c:val>
          <c:extLst>
            <c:ext xmlns:c16="http://schemas.microsoft.com/office/drawing/2014/chart" uri="{C3380CC4-5D6E-409C-BE32-E72D297353CC}">
              <c16:uniqueId val="{00000000-4349-48EC-AA6D-E402B6D5A4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46.78</c:v>
                </c:pt>
                <c:pt idx="2">
                  <c:v>47.44</c:v>
                </c:pt>
                <c:pt idx="3">
                  <c:v>49.18</c:v>
                </c:pt>
                <c:pt idx="4">
                  <c:v>47.72</c:v>
                </c:pt>
              </c:numCache>
            </c:numRef>
          </c:val>
          <c:smooth val="0"/>
          <c:extLst>
            <c:ext xmlns:c16="http://schemas.microsoft.com/office/drawing/2014/chart" uri="{C3380CC4-5D6E-409C-BE32-E72D297353CC}">
              <c16:uniqueId val="{00000001-4349-48EC-AA6D-E402B6D5A4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1764.59</c:v>
                </c:pt>
                <c:pt idx="2">
                  <c:v>1596.08</c:v>
                </c:pt>
                <c:pt idx="3">
                  <c:v>556.91999999999996</c:v>
                </c:pt>
                <c:pt idx="4">
                  <c:v>275.11</c:v>
                </c:pt>
              </c:numCache>
            </c:numRef>
          </c:val>
          <c:extLst>
            <c:ext xmlns:c16="http://schemas.microsoft.com/office/drawing/2014/chart" uri="{C3380CC4-5D6E-409C-BE32-E72D297353CC}">
              <c16:uniqueId val="{00000000-16BF-4A6C-8388-16C71E45FDB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16BF-4A6C-8388-16C71E45FDB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75.47</c:v>
                </c:pt>
                <c:pt idx="2">
                  <c:v>57.32</c:v>
                </c:pt>
                <c:pt idx="3">
                  <c:v>54.74</c:v>
                </c:pt>
                <c:pt idx="4">
                  <c:v>56.19</c:v>
                </c:pt>
              </c:numCache>
            </c:numRef>
          </c:val>
          <c:extLst>
            <c:ext xmlns:c16="http://schemas.microsoft.com/office/drawing/2014/chart" uri="{C3380CC4-5D6E-409C-BE32-E72D297353CC}">
              <c16:uniqueId val="{00000000-47A4-4E45-A2FB-764C653DCB8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69.87</c:v>
                </c:pt>
                <c:pt idx="2">
                  <c:v>74.3</c:v>
                </c:pt>
                <c:pt idx="3">
                  <c:v>72.260000000000005</c:v>
                </c:pt>
                <c:pt idx="4">
                  <c:v>71.84</c:v>
                </c:pt>
              </c:numCache>
            </c:numRef>
          </c:val>
          <c:smooth val="0"/>
          <c:extLst>
            <c:ext xmlns:c16="http://schemas.microsoft.com/office/drawing/2014/chart" uri="{C3380CC4-5D6E-409C-BE32-E72D297353CC}">
              <c16:uniqueId val="{00000001-47A4-4E45-A2FB-764C653DCB8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197.43</c:v>
                </c:pt>
                <c:pt idx="2">
                  <c:v>261.82</c:v>
                </c:pt>
                <c:pt idx="3">
                  <c:v>272.26</c:v>
                </c:pt>
                <c:pt idx="4">
                  <c:v>266.85000000000002</c:v>
                </c:pt>
              </c:numCache>
            </c:numRef>
          </c:val>
          <c:extLst>
            <c:ext xmlns:c16="http://schemas.microsoft.com/office/drawing/2014/chart" uri="{C3380CC4-5D6E-409C-BE32-E72D297353CC}">
              <c16:uniqueId val="{00000000-F64E-435E-A4A1-27E8DE36B2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234.96</c:v>
                </c:pt>
                <c:pt idx="2">
                  <c:v>221.81</c:v>
                </c:pt>
                <c:pt idx="3">
                  <c:v>230.02</c:v>
                </c:pt>
                <c:pt idx="4">
                  <c:v>228.47</c:v>
                </c:pt>
              </c:numCache>
            </c:numRef>
          </c:val>
          <c:smooth val="0"/>
          <c:extLst>
            <c:ext xmlns:c16="http://schemas.microsoft.com/office/drawing/2014/chart" uri="{C3380CC4-5D6E-409C-BE32-E72D297353CC}">
              <c16:uniqueId val="{00000001-F64E-435E-A4A1-27E8DE36B2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岩手県　花巻市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95235</v>
      </c>
      <c r="AM8" s="51"/>
      <c r="AN8" s="51"/>
      <c r="AO8" s="51"/>
      <c r="AP8" s="51"/>
      <c r="AQ8" s="51"/>
      <c r="AR8" s="51"/>
      <c r="AS8" s="51"/>
      <c r="AT8" s="46">
        <f>データ!T6</f>
        <v>908.39</v>
      </c>
      <c r="AU8" s="46"/>
      <c r="AV8" s="46"/>
      <c r="AW8" s="46"/>
      <c r="AX8" s="46"/>
      <c r="AY8" s="46"/>
      <c r="AZ8" s="46"/>
      <c r="BA8" s="46"/>
      <c r="BB8" s="46">
        <f>データ!U6</f>
        <v>104.84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66.17</v>
      </c>
      <c r="J10" s="46"/>
      <c r="K10" s="46"/>
      <c r="L10" s="46"/>
      <c r="M10" s="46"/>
      <c r="N10" s="46"/>
      <c r="O10" s="46"/>
      <c r="P10" s="46">
        <f>データ!P6</f>
        <v>2.72</v>
      </c>
      <c r="Q10" s="46"/>
      <c r="R10" s="46"/>
      <c r="S10" s="46"/>
      <c r="T10" s="46"/>
      <c r="U10" s="46"/>
      <c r="V10" s="46"/>
      <c r="W10" s="46">
        <f>データ!Q6</f>
        <v>93.81</v>
      </c>
      <c r="X10" s="46"/>
      <c r="Y10" s="46"/>
      <c r="Z10" s="46"/>
      <c r="AA10" s="46"/>
      <c r="AB10" s="46"/>
      <c r="AC10" s="46"/>
      <c r="AD10" s="51">
        <f>データ!R6</f>
        <v>2860</v>
      </c>
      <c r="AE10" s="51"/>
      <c r="AF10" s="51"/>
      <c r="AG10" s="51"/>
      <c r="AH10" s="51"/>
      <c r="AI10" s="51"/>
      <c r="AJ10" s="51"/>
      <c r="AK10" s="2"/>
      <c r="AL10" s="51">
        <f>データ!V6</f>
        <v>2578</v>
      </c>
      <c r="AM10" s="51"/>
      <c r="AN10" s="51"/>
      <c r="AO10" s="51"/>
      <c r="AP10" s="51"/>
      <c r="AQ10" s="51"/>
      <c r="AR10" s="51"/>
      <c r="AS10" s="51"/>
      <c r="AT10" s="46">
        <f>データ!W6</f>
        <v>1.44</v>
      </c>
      <c r="AU10" s="46"/>
      <c r="AV10" s="46"/>
      <c r="AW10" s="46"/>
      <c r="AX10" s="46"/>
      <c r="AY10" s="46"/>
      <c r="AZ10" s="46"/>
      <c r="BA10" s="46"/>
      <c r="BB10" s="46">
        <f>データ!X6</f>
        <v>1790.28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9jwwSvVGH/ngaXkmkmTkRraRLhwOPF6iO2NfFWZdx8oWXEsbYxGSvFGXnQ9fLQeTiUeViLXDJOxybV4CLOwwLw==" saltValue="vPPdV4mXg0TTwqWREr9J4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32051</v>
      </c>
      <c r="D6" s="33">
        <f t="shared" si="3"/>
        <v>46</v>
      </c>
      <c r="E6" s="33">
        <f t="shared" si="3"/>
        <v>17</v>
      </c>
      <c r="F6" s="33">
        <f t="shared" si="3"/>
        <v>4</v>
      </c>
      <c r="G6" s="33">
        <f t="shared" si="3"/>
        <v>0</v>
      </c>
      <c r="H6" s="33" t="str">
        <f t="shared" si="3"/>
        <v>岩手県　花巻市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66.17</v>
      </c>
      <c r="P6" s="34">
        <f t="shared" si="3"/>
        <v>2.72</v>
      </c>
      <c r="Q6" s="34">
        <f t="shared" si="3"/>
        <v>93.81</v>
      </c>
      <c r="R6" s="34">
        <f t="shared" si="3"/>
        <v>2860</v>
      </c>
      <c r="S6" s="34">
        <f t="shared" si="3"/>
        <v>95235</v>
      </c>
      <c r="T6" s="34">
        <f t="shared" si="3"/>
        <v>908.39</v>
      </c>
      <c r="U6" s="34">
        <f t="shared" si="3"/>
        <v>104.84</v>
      </c>
      <c r="V6" s="34">
        <f t="shared" si="3"/>
        <v>2578</v>
      </c>
      <c r="W6" s="34">
        <f t="shared" si="3"/>
        <v>1.44</v>
      </c>
      <c r="X6" s="34">
        <f t="shared" si="3"/>
        <v>1790.28</v>
      </c>
      <c r="Y6" s="35" t="str">
        <f>IF(Y7="",NA(),Y7)</f>
        <v>-</v>
      </c>
      <c r="Z6" s="35">
        <f t="shared" ref="Z6:AH6" si="4">IF(Z7="",NA(),Z7)</f>
        <v>84.66</v>
      </c>
      <c r="AA6" s="35">
        <f t="shared" si="4"/>
        <v>83.43</v>
      </c>
      <c r="AB6" s="35">
        <f t="shared" si="4"/>
        <v>100.36</v>
      </c>
      <c r="AC6" s="35">
        <f t="shared" si="4"/>
        <v>103.54</v>
      </c>
      <c r="AD6" s="35" t="str">
        <f t="shared" si="4"/>
        <v>-</v>
      </c>
      <c r="AE6" s="35">
        <f t="shared" si="4"/>
        <v>100.85</v>
      </c>
      <c r="AF6" s="35">
        <f t="shared" si="4"/>
        <v>102.13</v>
      </c>
      <c r="AG6" s="35">
        <f t="shared" si="4"/>
        <v>101.72</v>
      </c>
      <c r="AH6" s="35">
        <f t="shared" si="4"/>
        <v>102.73</v>
      </c>
      <c r="AI6" s="34" t="str">
        <f>IF(AI7="","",IF(AI7="-","【-】","【"&amp;SUBSTITUTE(TEXT(AI7,"#,##0.00"),"-","△")&amp;"】"))</f>
        <v>【102.87】</v>
      </c>
      <c r="AJ6" s="35" t="str">
        <f>IF(AJ7="",NA(),AJ7)</f>
        <v>-</v>
      </c>
      <c r="AK6" s="35">
        <f t="shared" ref="AK6:AS6" si="5">IF(AK7="",NA(),AK7)</f>
        <v>95.65</v>
      </c>
      <c r="AL6" s="35">
        <f t="shared" si="5"/>
        <v>182.1</v>
      </c>
      <c r="AM6" s="35">
        <f t="shared" si="5"/>
        <v>137.53</v>
      </c>
      <c r="AN6" s="35">
        <f t="shared" si="5"/>
        <v>122.47</v>
      </c>
      <c r="AO6" s="35" t="str">
        <f t="shared" si="5"/>
        <v>-</v>
      </c>
      <c r="AP6" s="35">
        <f t="shared" si="5"/>
        <v>110.77</v>
      </c>
      <c r="AQ6" s="35">
        <f t="shared" si="5"/>
        <v>109.51</v>
      </c>
      <c r="AR6" s="35">
        <f t="shared" si="5"/>
        <v>112.88</v>
      </c>
      <c r="AS6" s="35">
        <f t="shared" si="5"/>
        <v>94.97</v>
      </c>
      <c r="AT6" s="34" t="str">
        <f>IF(AT7="","",IF(AT7="-","【-】","【"&amp;SUBSTITUTE(TEXT(AT7,"#,##0.00"),"-","△")&amp;"】"))</f>
        <v>【76.63】</v>
      </c>
      <c r="AU6" s="35" t="str">
        <f>IF(AU7="",NA(),AU7)</f>
        <v>-</v>
      </c>
      <c r="AV6" s="35">
        <f t="shared" ref="AV6:BD6" si="6">IF(AV7="",NA(),AV7)</f>
        <v>8.23</v>
      </c>
      <c r="AW6" s="35">
        <f t="shared" si="6"/>
        <v>13.07</v>
      </c>
      <c r="AX6" s="35">
        <f t="shared" si="6"/>
        <v>16.78</v>
      </c>
      <c r="AY6" s="35">
        <f t="shared" si="6"/>
        <v>8.43</v>
      </c>
      <c r="AZ6" s="35" t="str">
        <f t="shared" si="6"/>
        <v>-</v>
      </c>
      <c r="BA6" s="35">
        <f t="shared" si="6"/>
        <v>46.78</v>
      </c>
      <c r="BB6" s="35">
        <f t="shared" si="6"/>
        <v>47.44</v>
      </c>
      <c r="BC6" s="35">
        <f t="shared" si="6"/>
        <v>49.18</v>
      </c>
      <c r="BD6" s="35">
        <f t="shared" si="6"/>
        <v>47.72</v>
      </c>
      <c r="BE6" s="34" t="str">
        <f>IF(BE7="","",IF(BE7="-","【-】","【"&amp;SUBSTITUTE(TEXT(BE7,"#,##0.00"),"-","△")&amp;"】"))</f>
        <v>【49.61】</v>
      </c>
      <c r="BF6" s="35" t="str">
        <f>IF(BF7="",NA(),BF7)</f>
        <v>-</v>
      </c>
      <c r="BG6" s="35">
        <f t="shared" ref="BG6:BO6" si="7">IF(BG7="",NA(),BG7)</f>
        <v>1764.59</v>
      </c>
      <c r="BH6" s="35">
        <f t="shared" si="7"/>
        <v>1596.08</v>
      </c>
      <c r="BI6" s="35">
        <f t="shared" si="7"/>
        <v>556.91999999999996</v>
      </c>
      <c r="BJ6" s="35">
        <f t="shared" si="7"/>
        <v>275.11</v>
      </c>
      <c r="BK6" s="35" t="str">
        <f t="shared" si="7"/>
        <v>-</v>
      </c>
      <c r="BL6" s="35">
        <f t="shared" si="7"/>
        <v>1298.9100000000001</v>
      </c>
      <c r="BM6" s="35">
        <f t="shared" si="7"/>
        <v>1243.71</v>
      </c>
      <c r="BN6" s="35">
        <f t="shared" si="7"/>
        <v>1194.1500000000001</v>
      </c>
      <c r="BO6" s="35">
        <f t="shared" si="7"/>
        <v>1206.79</v>
      </c>
      <c r="BP6" s="34" t="str">
        <f>IF(BP7="","",IF(BP7="-","【-】","【"&amp;SUBSTITUTE(TEXT(BP7,"#,##0.00"),"-","△")&amp;"】"))</f>
        <v>【1,218.70】</v>
      </c>
      <c r="BQ6" s="35" t="str">
        <f>IF(BQ7="",NA(),BQ7)</f>
        <v>-</v>
      </c>
      <c r="BR6" s="35">
        <f t="shared" ref="BR6:BZ6" si="8">IF(BR7="",NA(),BR7)</f>
        <v>75.47</v>
      </c>
      <c r="BS6" s="35">
        <f t="shared" si="8"/>
        <v>57.32</v>
      </c>
      <c r="BT6" s="35">
        <f t="shared" si="8"/>
        <v>54.74</v>
      </c>
      <c r="BU6" s="35">
        <f t="shared" si="8"/>
        <v>56.19</v>
      </c>
      <c r="BV6" s="35" t="str">
        <f t="shared" si="8"/>
        <v>-</v>
      </c>
      <c r="BW6" s="35">
        <f t="shared" si="8"/>
        <v>69.87</v>
      </c>
      <c r="BX6" s="35">
        <f t="shared" si="8"/>
        <v>74.3</v>
      </c>
      <c r="BY6" s="35">
        <f t="shared" si="8"/>
        <v>72.260000000000005</v>
      </c>
      <c r="BZ6" s="35">
        <f t="shared" si="8"/>
        <v>71.84</v>
      </c>
      <c r="CA6" s="34" t="str">
        <f>IF(CA7="","",IF(CA7="-","【-】","【"&amp;SUBSTITUTE(TEXT(CA7,"#,##0.00"),"-","△")&amp;"】"))</f>
        <v>【74.17】</v>
      </c>
      <c r="CB6" s="35" t="str">
        <f>IF(CB7="",NA(),CB7)</f>
        <v>-</v>
      </c>
      <c r="CC6" s="35">
        <f t="shared" ref="CC6:CK6" si="9">IF(CC7="",NA(),CC7)</f>
        <v>197.43</v>
      </c>
      <c r="CD6" s="35">
        <f t="shared" si="9"/>
        <v>261.82</v>
      </c>
      <c r="CE6" s="35">
        <f t="shared" si="9"/>
        <v>272.26</v>
      </c>
      <c r="CF6" s="35">
        <f t="shared" si="9"/>
        <v>266.85000000000002</v>
      </c>
      <c r="CG6" s="35" t="str">
        <f t="shared" si="9"/>
        <v>-</v>
      </c>
      <c r="CH6" s="35">
        <f t="shared" si="9"/>
        <v>234.96</v>
      </c>
      <c r="CI6" s="35">
        <f t="shared" si="9"/>
        <v>221.81</v>
      </c>
      <c r="CJ6" s="35">
        <f t="shared" si="9"/>
        <v>230.02</v>
      </c>
      <c r="CK6" s="35">
        <f t="shared" si="9"/>
        <v>228.47</v>
      </c>
      <c r="CL6" s="34" t="str">
        <f>IF(CL7="","",IF(CL7="-","【-】","【"&amp;SUBSTITUTE(TEXT(CL7,"#,##0.00"),"-","△")&amp;"】"))</f>
        <v>【218.56】</v>
      </c>
      <c r="CM6" s="35" t="str">
        <f>IF(CM7="",NA(),CM7)</f>
        <v>-</v>
      </c>
      <c r="CN6" s="35">
        <f t="shared" ref="CN6:CV6" si="10">IF(CN7="",NA(),CN7)</f>
        <v>24.04</v>
      </c>
      <c r="CO6" s="35">
        <f t="shared" si="10"/>
        <v>28.57</v>
      </c>
      <c r="CP6" s="35">
        <f t="shared" si="10"/>
        <v>28.12</v>
      </c>
      <c r="CQ6" s="35">
        <f t="shared" si="10"/>
        <v>28.04</v>
      </c>
      <c r="CR6" s="35" t="str">
        <f t="shared" si="10"/>
        <v>-</v>
      </c>
      <c r="CS6" s="35">
        <f t="shared" si="10"/>
        <v>42.9</v>
      </c>
      <c r="CT6" s="35">
        <f t="shared" si="10"/>
        <v>43.36</v>
      </c>
      <c r="CU6" s="35">
        <f t="shared" si="10"/>
        <v>42.56</v>
      </c>
      <c r="CV6" s="35">
        <f t="shared" si="10"/>
        <v>42.47</v>
      </c>
      <c r="CW6" s="34" t="str">
        <f>IF(CW7="","",IF(CW7="-","【-】","【"&amp;SUBSTITUTE(TEXT(CW7,"#,##0.00"),"-","△")&amp;"】"))</f>
        <v>【42.86】</v>
      </c>
      <c r="CX6" s="35" t="str">
        <f>IF(CX7="",NA(),CX7)</f>
        <v>-</v>
      </c>
      <c r="CY6" s="35">
        <f t="shared" ref="CY6:DG6" si="11">IF(CY7="",NA(),CY7)</f>
        <v>76.95</v>
      </c>
      <c r="CZ6" s="35">
        <f t="shared" si="11"/>
        <v>77.11</v>
      </c>
      <c r="DA6" s="35">
        <f t="shared" si="11"/>
        <v>76.38</v>
      </c>
      <c r="DB6" s="35">
        <f t="shared" si="11"/>
        <v>76.569999999999993</v>
      </c>
      <c r="DC6" s="35" t="str">
        <f t="shared" si="11"/>
        <v>-</v>
      </c>
      <c r="DD6" s="35">
        <f t="shared" si="11"/>
        <v>83.5</v>
      </c>
      <c r="DE6" s="35">
        <f t="shared" si="11"/>
        <v>83.06</v>
      </c>
      <c r="DF6" s="35">
        <f t="shared" si="11"/>
        <v>83.32</v>
      </c>
      <c r="DG6" s="35">
        <f t="shared" si="11"/>
        <v>83.75</v>
      </c>
      <c r="DH6" s="34" t="str">
        <f>IF(DH7="","",IF(DH7="-","【-】","【"&amp;SUBSTITUTE(TEXT(DH7,"#,##0.00"),"-","△")&amp;"】"))</f>
        <v>【84.20】</v>
      </c>
      <c r="DI6" s="35" t="str">
        <f>IF(DI7="",NA(),DI7)</f>
        <v>-</v>
      </c>
      <c r="DJ6" s="35">
        <f t="shared" ref="DJ6:DR6" si="12">IF(DJ7="",NA(),DJ7)</f>
        <v>3.54</v>
      </c>
      <c r="DK6" s="35">
        <f t="shared" si="12"/>
        <v>3.48</v>
      </c>
      <c r="DL6" s="35">
        <f t="shared" si="12"/>
        <v>6.74</v>
      </c>
      <c r="DM6" s="35">
        <f t="shared" si="12"/>
        <v>13.5</v>
      </c>
      <c r="DN6" s="35" t="str">
        <f t="shared" si="12"/>
        <v>-</v>
      </c>
      <c r="DO6" s="35">
        <f t="shared" si="12"/>
        <v>22.77</v>
      </c>
      <c r="DP6" s="35">
        <f t="shared" si="12"/>
        <v>23.93</v>
      </c>
      <c r="DQ6" s="35">
        <f t="shared" si="12"/>
        <v>24.68</v>
      </c>
      <c r="DR6" s="35">
        <f t="shared" si="12"/>
        <v>24.68</v>
      </c>
      <c r="DS6" s="34" t="str">
        <f>IF(DS7="","",IF(DS7="-","【-】","【"&amp;SUBSTITUTE(TEXT(DS7,"#,##0.00"),"-","△")&amp;"】"))</f>
        <v>【25.37】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5">
        <f t="shared" si="13"/>
        <v>0.01</v>
      </c>
      <c r="EC6" s="35">
        <f t="shared" si="13"/>
        <v>8.6199999999999992</v>
      </c>
      <c r="ED6" s="34" t="str">
        <f>IF(ED7="","",IF(ED7="-","【-】","【"&amp;SUBSTITUTE(TEXT(ED7,"#,##0.00"),"-","△")&amp;"】"))</f>
        <v>【6.20】</v>
      </c>
      <c r="EE6" s="35" t="str">
        <f>IF(EE7="",NA(),EE7)</f>
        <v>-</v>
      </c>
      <c r="EF6" s="34">
        <f t="shared" ref="EF6:EN6" si="14">IF(EF7="",NA(),EF7)</f>
        <v>0</v>
      </c>
      <c r="EG6" s="34">
        <f t="shared" si="14"/>
        <v>0</v>
      </c>
      <c r="EH6" s="34">
        <f t="shared" si="14"/>
        <v>0</v>
      </c>
      <c r="EI6" s="34">
        <f t="shared" si="14"/>
        <v>0</v>
      </c>
      <c r="EJ6" s="35" t="str">
        <f t="shared" si="14"/>
        <v>-</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32051</v>
      </c>
      <c r="D7" s="37">
        <v>46</v>
      </c>
      <c r="E7" s="37">
        <v>17</v>
      </c>
      <c r="F7" s="37">
        <v>4</v>
      </c>
      <c r="G7" s="37">
        <v>0</v>
      </c>
      <c r="H7" s="37" t="s">
        <v>96</v>
      </c>
      <c r="I7" s="37" t="s">
        <v>97</v>
      </c>
      <c r="J7" s="37" t="s">
        <v>98</v>
      </c>
      <c r="K7" s="37" t="s">
        <v>99</v>
      </c>
      <c r="L7" s="37" t="s">
        <v>100</v>
      </c>
      <c r="M7" s="37" t="s">
        <v>101</v>
      </c>
      <c r="N7" s="38" t="s">
        <v>102</v>
      </c>
      <c r="O7" s="38">
        <v>66.17</v>
      </c>
      <c r="P7" s="38">
        <v>2.72</v>
      </c>
      <c r="Q7" s="38">
        <v>93.81</v>
      </c>
      <c r="R7" s="38">
        <v>2860</v>
      </c>
      <c r="S7" s="38">
        <v>95235</v>
      </c>
      <c r="T7" s="38">
        <v>908.39</v>
      </c>
      <c r="U7" s="38">
        <v>104.84</v>
      </c>
      <c r="V7" s="38">
        <v>2578</v>
      </c>
      <c r="W7" s="38">
        <v>1.44</v>
      </c>
      <c r="X7" s="38">
        <v>1790.28</v>
      </c>
      <c r="Y7" s="38" t="s">
        <v>102</v>
      </c>
      <c r="Z7" s="38">
        <v>84.66</v>
      </c>
      <c r="AA7" s="38">
        <v>83.43</v>
      </c>
      <c r="AB7" s="38">
        <v>100.36</v>
      </c>
      <c r="AC7" s="38">
        <v>103.54</v>
      </c>
      <c r="AD7" s="38" t="s">
        <v>102</v>
      </c>
      <c r="AE7" s="38">
        <v>100.85</v>
      </c>
      <c r="AF7" s="38">
        <v>102.13</v>
      </c>
      <c r="AG7" s="38">
        <v>101.72</v>
      </c>
      <c r="AH7" s="38">
        <v>102.73</v>
      </c>
      <c r="AI7" s="38">
        <v>102.87</v>
      </c>
      <c r="AJ7" s="38" t="s">
        <v>102</v>
      </c>
      <c r="AK7" s="38">
        <v>95.65</v>
      </c>
      <c r="AL7" s="38">
        <v>182.1</v>
      </c>
      <c r="AM7" s="38">
        <v>137.53</v>
      </c>
      <c r="AN7" s="38">
        <v>122.47</v>
      </c>
      <c r="AO7" s="38" t="s">
        <v>102</v>
      </c>
      <c r="AP7" s="38">
        <v>110.77</v>
      </c>
      <c r="AQ7" s="38">
        <v>109.51</v>
      </c>
      <c r="AR7" s="38">
        <v>112.88</v>
      </c>
      <c r="AS7" s="38">
        <v>94.97</v>
      </c>
      <c r="AT7" s="38">
        <v>76.63</v>
      </c>
      <c r="AU7" s="38" t="s">
        <v>102</v>
      </c>
      <c r="AV7" s="38">
        <v>8.23</v>
      </c>
      <c r="AW7" s="38">
        <v>13.07</v>
      </c>
      <c r="AX7" s="38">
        <v>16.78</v>
      </c>
      <c r="AY7" s="38">
        <v>8.43</v>
      </c>
      <c r="AZ7" s="38" t="s">
        <v>102</v>
      </c>
      <c r="BA7" s="38">
        <v>46.78</v>
      </c>
      <c r="BB7" s="38">
        <v>47.44</v>
      </c>
      <c r="BC7" s="38">
        <v>49.18</v>
      </c>
      <c r="BD7" s="38">
        <v>47.72</v>
      </c>
      <c r="BE7" s="38">
        <v>49.61</v>
      </c>
      <c r="BF7" s="38" t="s">
        <v>102</v>
      </c>
      <c r="BG7" s="38">
        <v>1764.59</v>
      </c>
      <c r="BH7" s="38">
        <v>1596.08</v>
      </c>
      <c r="BI7" s="38">
        <v>556.91999999999996</v>
      </c>
      <c r="BJ7" s="38">
        <v>275.11</v>
      </c>
      <c r="BK7" s="38" t="s">
        <v>102</v>
      </c>
      <c r="BL7" s="38">
        <v>1298.9100000000001</v>
      </c>
      <c r="BM7" s="38">
        <v>1243.71</v>
      </c>
      <c r="BN7" s="38">
        <v>1194.1500000000001</v>
      </c>
      <c r="BO7" s="38">
        <v>1206.79</v>
      </c>
      <c r="BP7" s="38">
        <v>1218.7</v>
      </c>
      <c r="BQ7" s="38" t="s">
        <v>102</v>
      </c>
      <c r="BR7" s="38">
        <v>75.47</v>
      </c>
      <c r="BS7" s="38">
        <v>57.32</v>
      </c>
      <c r="BT7" s="38">
        <v>54.74</v>
      </c>
      <c r="BU7" s="38">
        <v>56.19</v>
      </c>
      <c r="BV7" s="38" t="s">
        <v>102</v>
      </c>
      <c r="BW7" s="38">
        <v>69.87</v>
      </c>
      <c r="BX7" s="38">
        <v>74.3</v>
      </c>
      <c r="BY7" s="38">
        <v>72.260000000000005</v>
      </c>
      <c r="BZ7" s="38">
        <v>71.84</v>
      </c>
      <c r="CA7" s="38">
        <v>74.17</v>
      </c>
      <c r="CB7" s="38" t="s">
        <v>102</v>
      </c>
      <c r="CC7" s="38">
        <v>197.43</v>
      </c>
      <c r="CD7" s="38">
        <v>261.82</v>
      </c>
      <c r="CE7" s="38">
        <v>272.26</v>
      </c>
      <c r="CF7" s="38">
        <v>266.85000000000002</v>
      </c>
      <c r="CG7" s="38" t="s">
        <v>102</v>
      </c>
      <c r="CH7" s="38">
        <v>234.96</v>
      </c>
      <c r="CI7" s="38">
        <v>221.81</v>
      </c>
      <c r="CJ7" s="38">
        <v>230.02</v>
      </c>
      <c r="CK7" s="38">
        <v>228.47</v>
      </c>
      <c r="CL7" s="38">
        <v>218.56</v>
      </c>
      <c r="CM7" s="38" t="s">
        <v>102</v>
      </c>
      <c r="CN7" s="38">
        <v>24.04</v>
      </c>
      <c r="CO7" s="38">
        <v>28.57</v>
      </c>
      <c r="CP7" s="38">
        <v>28.12</v>
      </c>
      <c r="CQ7" s="38">
        <v>28.04</v>
      </c>
      <c r="CR7" s="38" t="s">
        <v>102</v>
      </c>
      <c r="CS7" s="38">
        <v>42.9</v>
      </c>
      <c r="CT7" s="38">
        <v>43.36</v>
      </c>
      <c r="CU7" s="38">
        <v>42.56</v>
      </c>
      <c r="CV7" s="38">
        <v>42.47</v>
      </c>
      <c r="CW7" s="38">
        <v>42.86</v>
      </c>
      <c r="CX7" s="38" t="s">
        <v>102</v>
      </c>
      <c r="CY7" s="38">
        <v>76.95</v>
      </c>
      <c r="CZ7" s="38">
        <v>77.11</v>
      </c>
      <c r="DA7" s="38">
        <v>76.38</v>
      </c>
      <c r="DB7" s="38">
        <v>76.569999999999993</v>
      </c>
      <c r="DC7" s="38" t="s">
        <v>102</v>
      </c>
      <c r="DD7" s="38">
        <v>83.5</v>
      </c>
      <c r="DE7" s="38">
        <v>83.06</v>
      </c>
      <c r="DF7" s="38">
        <v>83.32</v>
      </c>
      <c r="DG7" s="38">
        <v>83.75</v>
      </c>
      <c r="DH7" s="38">
        <v>84.2</v>
      </c>
      <c r="DI7" s="38" t="s">
        <v>102</v>
      </c>
      <c r="DJ7" s="38">
        <v>3.54</v>
      </c>
      <c r="DK7" s="38">
        <v>3.48</v>
      </c>
      <c r="DL7" s="38">
        <v>6.74</v>
      </c>
      <c r="DM7" s="38">
        <v>13.5</v>
      </c>
      <c r="DN7" s="38" t="s">
        <v>102</v>
      </c>
      <c r="DO7" s="38">
        <v>22.77</v>
      </c>
      <c r="DP7" s="38">
        <v>23.93</v>
      </c>
      <c r="DQ7" s="38">
        <v>24.68</v>
      </c>
      <c r="DR7" s="38">
        <v>24.68</v>
      </c>
      <c r="DS7" s="38">
        <v>25.37</v>
      </c>
      <c r="DT7" s="38" t="s">
        <v>102</v>
      </c>
      <c r="DU7" s="38">
        <v>0</v>
      </c>
      <c r="DV7" s="38">
        <v>0</v>
      </c>
      <c r="DW7" s="38">
        <v>0</v>
      </c>
      <c r="DX7" s="38">
        <v>0</v>
      </c>
      <c r="DY7" s="38" t="s">
        <v>102</v>
      </c>
      <c r="DZ7" s="38">
        <v>0</v>
      </c>
      <c r="EA7" s="38">
        <v>0</v>
      </c>
      <c r="EB7" s="38">
        <v>0.01</v>
      </c>
      <c r="EC7" s="38">
        <v>8.6199999999999992</v>
      </c>
      <c r="ED7" s="38">
        <v>6.2</v>
      </c>
      <c r="EE7" s="38" t="s">
        <v>102</v>
      </c>
      <c r="EF7" s="38">
        <v>0</v>
      </c>
      <c r="EG7" s="38">
        <v>0</v>
      </c>
      <c r="EH7" s="38">
        <v>0</v>
      </c>
      <c r="EI7" s="38">
        <v>0</v>
      </c>
      <c r="EJ7" s="38" t="s">
        <v>102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花巻市</cp:lastModifiedBy>
  <dcterms:created xsi:type="dcterms:W3CDTF">2020-12-04T02:31:46Z</dcterms:created>
  <dcterms:modified xsi:type="dcterms:W3CDTF">2021-01-25T06:40:54Z</dcterms:modified>
  <cp:category/>
</cp:coreProperties>
</file>