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tr-lgshare\g03下水道課\【みんなの】---（作業ファイル）\予算とか起債とか(調査もの)\☆令和3年度\各種照会\済〆翌1月20日　R2公営企業経営比較表分析\03　提出\"/>
    </mc:Choice>
  </mc:AlternateContent>
  <workbookProtection workbookAlgorithmName="SHA-512" workbookHashValue="3Titk+21QW7dtLgMXL18qWnlbaj6hR5EyQ+C6tASGb/gAwFgYs9yc0soGcrbzofEnEF4G/faLtStsg8cGco+Pg==" workbookSaltValue="Wsa+UyCI2YYFiCHvTTUT1A==" workbookSpinCount="100000" lockStructure="1"/>
  <bookViews>
    <workbookView xWindow="0" yWindow="0" windowWidth="20490" windowHeight="736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P10" i="4"/>
  <c r="I10" i="4"/>
  <c r="B10" i="4"/>
  <c r="BB8" i="4"/>
  <c r="AT8" i="4"/>
  <c r="AL8" i="4"/>
  <c r="P8" i="4"/>
  <c r="I8" i="4"/>
</calcChain>
</file>

<file path=xl/sharedStrings.xml><?xml version="1.0" encoding="utf-8"?>
<sst xmlns="http://schemas.openxmlformats.org/spreadsheetml/2006/main" count="275" uniqueCount="116">
  <si>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</si>
  <si>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</si>
  <si>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</si>
  <si>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</si>
  <si>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</si>
  <si>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</si>
  <si>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</si>
  <si>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</si>
  <si>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</si>
  <si>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</si>
  <si>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</si>
  <si>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</si>
  <si>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</si>
  <si>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</si>
  <si>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</si>
  <si>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</si>
  <si>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</si>
  <si>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</si>
  <si>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</si>
  <si>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</si>
  <si>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</si>
  <si>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</si>
  <si>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</si>
  <si>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</si>
  <si>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</si>
  <si>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</si>
  <si>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</si>
  <si>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</si>
  <si>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</si>
  <si>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</si>
  <si>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</si>
  <si>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</si>
  <si>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</si>
  <si>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</si>
  <si>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</si>
  <si>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</si>
  <si>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</si>
  <si>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</si>
  <si>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</si>
  <si>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</si>
  <si>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</si>
  <si>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</si>
  <si>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</si>
  <si>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</si>
  <si>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</si>
  <si>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</si>
  <si>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</si>
  <si>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</si>
  <si>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</si>
  <si>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</si>
  <si>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</si>
  <si>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</si>
  <si>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</si>
  <si>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</si>
  <si>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</si>
  <si>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</si>
  <si>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</si>
  <si>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</si>
  <si>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</si>
  <si>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</si>
  <si>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</si>
  <si>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</si>
  <si>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</si>
  <si>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</si>
  <si>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</si>
  <si>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</si>
  <si>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</si>
  <si>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</si>
  <si>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</si>
  <si>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</si>
  <si>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</si>
  <si>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</si>
  <si>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</si>
  <si>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</si>
  <si>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</si>
  <si>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</si>
  <si>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</si>
  <si>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</si>
  <si>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</si>
  <si>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</si>
  <si>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</si>
  <si>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</si>
  <si>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</si>
  <si>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</si>
  <si>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</si>
  <si>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</si>
  <si>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</si>
  <si>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</si>
  <si>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</si>
  <si>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</si>
  <si>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</si>
  <si>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</si>
  <si>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</si>
  <si>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</si>
  <si>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</si>
  <si>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</si>
  <si>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花巻市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</si>
  <si>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</si>
  <si>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</si>
  <si>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</si>
  <si>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</si>
  <si>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</si>
  <si>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</si>
  <si>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</si>
  <si>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</si>
  <si>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</si>
  <si>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</si>
  <si>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</si>
  <si>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</si>
  <si>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</si>
  <si>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</si>
  <si>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</si>
  <si>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</si>
  <si>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農業集落排水事業について、全地区で整備は完了しており、施設の維持管理と更新を中心に事業実施している。
施設の維持管理については、計画的な更新とし費用の平準化を図るとともに、交付金等の財源の確保に努めていく。
平成30年度に公営企業会計へ移行したことから、
公営企業会計による詳細な経営分析を行い、使用料収入の確保のために水洗化支援制度の周知等による普及促進を図り、経営基盤の強化に努めていく。</t>
    <phoneticPr fontId="4"/>
  </si>
  <si>
    <t>各処理施設の更新については、花巻市農業集落排水事業最適整備構想に基づき、機能診断を実施した上で長寿命化対策である機能強化事業を実施している。
管路施設は2040年以降に耐用年数を迎えることとなり、効率的、計画的に更新していくために更新計画の策定が必要となる。</t>
    <phoneticPr fontId="4"/>
  </si>
  <si>
    <t>①経常収支比率は、使用料収入などの収益で、維持管理費や企業債利息等の費用をどの程度賄えているかを表す指標であり、R2で初めて100%を下回った。今後において一層の効率化を図る。
②累積欠損金比率については、営業収益に対する累積欠損金の状況を表す指標である。累積欠損金は企業会計移行の際に計上されたものであり、徐々に減少しているが、人口減少により使用料の増加は見込まれないため、維持管理費の削減等更なる改善に努めていく。
③流動比率については、企業債元金償還がピークを迎えているため流動負債の割合が高く類似団体平均を大きく下回っている。
④企業債残高対事業規模比率は、使用料収入に対する企業債残高の割合であり、現在は横ばいだが企業債残高は今後減少していく見込みである。
⑤経費回収率は、使用料で汚水処理費をどの程度賄えているかを示す指標であり、100%を下回っているため維持管理費の削減に努めていく。
⑥汚水処理原価は、有収水量1㎥当たりの汚水処理に要した費用であり、概ね類似団体と同水準で推移している。一層の水洗化率向上と維持管理費の削減に努めていく。
⑦施設利用率は、汚水処理施設の利用状況を表したものである。
⑧水洗化率は横ばいの状況だが、人口減少による分母の減の影響も大きいため、汲み取り世帯に意向調査するなど普及促進に努めていく。</t>
    <rPh sb="59" eb="60">
      <t>ハジ</t>
    </rPh>
    <rPh sb="67" eb="69">
      <t>シタマワ</t>
    </rPh>
    <rPh sb="72" eb="74">
      <t>コンゴ</t>
    </rPh>
    <rPh sb="78" eb="80">
      <t>イッソウ</t>
    </rPh>
    <rPh sb="81" eb="84">
      <t>コウリツカ</t>
    </rPh>
    <rPh sb="85" eb="86">
      <t>ハカ</t>
    </rPh>
    <rPh sb="128" eb="130">
      <t>ルイセキ</t>
    </rPh>
    <rPh sb="130" eb="133">
      <t>ケッソンキン</t>
    </rPh>
    <rPh sb="134" eb="136">
      <t>キギョウ</t>
    </rPh>
    <rPh sb="136" eb="138">
      <t>カイケイ</t>
    </rPh>
    <rPh sb="138" eb="140">
      <t>イコウ</t>
    </rPh>
    <rPh sb="141" eb="142">
      <t>サイ</t>
    </rPh>
    <rPh sb="143" eb="145">
      <t>ケイジョウ</t>
    </rPh>
    <rPh sb="154" eb="156">
      <t>ジョジョ</t>
    </rPh>
    <rPh sb="157" eb="159">
      <t>ゲンショウ</t>
    </rPh>
    <rPh sb="197" eb="198">
      <t>サラ</t>
    </rPh>
    <rPh sb="200" eb="202">
      <t>カイゼン</t>
    </rPh>
    <rPh sb="203" eb="204">
      <t>ツト</t>
    </rPh>
    <rPh sb="221" eb="223">
      <t>キギョウ</t>
    </rPh>
    <rPh sb="223" eb="224">
      <t>サイ</t>
    </rPh>
    <rPh sb="224" eb="226">
      <t>ガンキン</t>
    </rPh>
    <rPh sb="226" eb="228">
      <t>ショウカン</t>
    </rPh>
    <rPh sb="233" eb="234">
      <t>ムカ</t>
    </rPh>
    <rPh sb="240" eb="242">
      <t>リュウドウ</t>
    </rPh>
    <rPh sb="242" eb="244">
      <t>フサイ</t>
    </rPh>
    <rPh sb="245" eb="247">
      <t>ワリアイ</t>
    </rPh>
    <rPh sb="248" eb="249">
      <t>タカ</t>
    </rPh>
    <rPh sb="250" eb="252">
      <t>ルイジ</t>
    </rPh>
    <rPh sb="252" eb="254">
      <t>ダンタイ</t>
    </rPh>
    <rPh sb="254" eb="256">
      <t>ヘイキン</t>
    </rPh>
    <rPh sb="257" eb="258">
      <t>オオ</t>
    </rPh>
    <rPh sb="260" eb="262">
      <t>シタマワ</t>
    </rPh>
    <rPh sb="304" eb="306">
      <t>ゲンザイ</t>
    </rPh>
    <rPh sb="307" eb="308">
      <t>ヨコ</t>
    </rPh>
    <rPh sb="342" eb="345">
      <t>シヨウリョウ</t>
    </rPh>
    <rPh sb="346" eb="348">
      <t>オスイ</t>
    </rPh>
    <rPh sb="348" eb="350">
      <t>ショリ</t>
    </rPh>
    <rPh sb="350" eb="351">
      <t>ヒ</t>
    </rPh>
    <rPh sb="354" eb="356">
      <t>テイド</t>
    </rPh>
    <rPh sb="356" eb="357">
      <t>マカナ</t>
    </rPh>
    <rPh sb="363" eb="364">
      <t>シメ</t>
    </rPh>
    <rPh sb="365" eb="367">
      <t>シヒョウ</t>
    </rPh>
    <rPh sb="451" eb="453">
      <t>イッソウ</t>
    </rPh>
    <rPh sb="513" eb="514">
      <t>ヨコ</t>
    </rPh>
    <rPh sb="522" eb="524">
      <t>ジンコウ</t>
    </rPh>
    <rPh sb="524" eb="526">
      <t>ゲンショウ</t>
    </rPh>
    <rPh sb="529" eb="531">
      <t>ブンボ</t>
    </rPh>
    <rPh sb="532" eb="533">
      <t>ゲン</t>
    </rPh>
    <rPh sb="534" eb="536">
      <t>エイキョウ</t>
    </rPh>
    <rPh sb="537" eb="538">
      <t>オオ</t>
    </rPh>
    <rPh sb="543" eb="544">
      <t>ク</t>
    </rPh>
    <rPh sb="545" eb="546">
      <t>ト</t>
    </rPh>
    <rPh sb="547" eb="549">
      <t>セタイ</t>
    </rPh>
    <rPh sb="550" eb="552">
      <t>イコウ</t>
    </rPh>
    <rPh sb="552" eb="554">
      <t>チョウサ</t>
    </rPh>
    <rPh sb="558" eb="560">
      <t>フキュウ</t>
    </rPh>
    <rPh sb="560" eb="562">
      <t>ソクシン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</si>
</sst>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C4A-48C7-BEFB-3722E55EB83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0.01</c:v>
                </c:pt>
                <c:pt idx="3">
                  <c:v>0.02</c:v>
                </c:pt>
                <c:pt idx="4">
                  <c:v>0.25</c:v>
                </c:pt>
              </c:numCache>
            </c:numRef>
          </c:val>
          <c:smooth val="0"/>
          <c:extLst>
            <c:ext xmlns:c16="http://schemas.microsoft.com/office/drawing/2014/chart" uri="{C3380CC4-5D6E-409C-BE32-E72D297353CC}">
              <c16:uniqueId val="{00000001-BC4A-48C7-BEFB-3722E55EB83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32.9</c:v>
                </c:pt>
                <c:pt idx="3">
                  <c:v>32.9</c:v>
                </c:pt>
                <c:pt idx="4">
                  <c:v>32.9</c:v>
                </c:pt>
              </c:numCache>
            </c:numRef>
          </c:val>
          <c:extLst>
            <c:ext xmlns:c16="http://schemas.microsoft.com/office/drawing/2014/chart" uri="{C3380CC4-5D6E-409C-BE32-E72D297353CC}">
              <c16:uniqueId val="{00000000-A4E5-489D-BA42-0335D3A57DD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50.68</c:v>
                </c:pt>
                <c:pt idx="3">
                  <c:v>50.14</c:v>
                </c:pt>
                <c:pt idx="4">
                  <c:v>54.83</c:v>
                </c:pt>
              </c:numCache>
            </c:numRef>
          </c:val>
          <c:smooth val="0"/>
          <c:extLst>
            <c:ext xmlns:c16="http://schemas.microsoft.com/office/drawing/2014/chart" uri="{C3380CC4-5D6E-409C-BE32-E72D297353CC}">
              <c16:uniqueId val="{00000001-A4E5-489D-BA42-0335D3A57DD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85.85</c:v>
                </c:pt>
                <c:pt idx="3">
                  <c:v>86.15</c:v>
                </c:pt>
                <c:pt idx="4">
                  <c:v>85.95</c:v>
                </c:pt>
              </c:numCache>
            </c:numRef>
          </c:val>
          <c:extLst>
            <c:ext xmlns:c16="http://schemas.microsoft.com/office/drawing/2014/chart" uri="{C3380CC4-5D6E-409C-BE32-E72D297353CC}">
              <c16:uniqueId val="{00000000-6634-4F32-9C74-38E232CA4E9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84.86</c:v>
                </c:pt>
                <c:pt idx="3">
                  <c:v>84.98</c:v>
                </c:pt>
                <c:pt idx="4">
                  <c:v>84.7</c:v>
                </c:pt>
              </c:numCache>
            </c:numRef>
          </c:val>
          <c:smooth val="0"/>
          <c:extLst>
            <c:ext xmlns:c16="http://schemas.microsoft.com/office/drawing/2014/chart" uri="{C3380CC4-5D6E-409C-BE32-E72D297353CC}">
              <c16:uniqueId val="{00000001-6634-4F32-9C74-38E232CA4E9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102.31</c:v>
                </c:pt>
                <c:pt idx="3">
                  <c:v>100.38</c:v>
                </c:pt>
                <c:pt idx="4">
                  <c:v>99.62</c:v>
                </c:pt>
              </c:numCache>
            </c:numRef>
          </c:val>
          <c:extLst>
            <c:ext xmlns:c16="http://schemas.microsoft.com/office/drawing/2014/chart" uri="{C3380CC4-5D6E-409C-BE32-E72D297353CC}">
              <c16:uniqueId val="{00000000-1F22-464C-B2DF-623DEDFEE4C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101.77</c:v>
                </c:pt>
                <c:pt idx="3">
                  <c:v>103.6</c:v>
                </c:pt>
                <c:pt idx="4">
                  <c:v>106.37</c:v>
                </c:pt>
              </c:numCache>
            </c:numRef>
          </c:val>
          <c:smooth val="0"/>
          <c:extLst>
            <c:ext xmlns:c16="http://schemas.microsoft.com/office/drawing/2014/chart" uri="{C3380CC4-5D6E-409C-BE32-E72D297353CC}">
              <c16:uniqueId val="{00000001-1F22-464C-B2DF-623DEDFEE4C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3.27</c:v>
                </c:pt>
                <c:pt idx="3">
                  <c:v>6.27</c:v>
                </c:pt>
                <c:pt idx="4">
                  <c:v>9.06</c:v>
                </c:pt>
              </c:numCache>
            </c:numRef>
          </c:val>
          <c:extLst>
            <c:ext xmlns:c16="http://schemas.microsoft.com/office/drawing/2014/chart" uri="{C3380CC4-5D6E-409C-BE32-E72D297353CC}">
              <c16:uniqueId val="{00000000-C60C-48AA-83EF-337FA36BF47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24.13</c:v>
                </c:pt>
                <c:pt idx="3">
                  <c:v>23.06</c:v>
                </c:pt>
                <c:pt idx="4">
                  <c:v>20.34</c:v>
                </c:pt>
              </c:numCache>
            </c:numRef>
          </c:val>
          <c:smooth val="0"/>
          <c:extLst>
            <c:ext xmlns:c16="http://schemas.microsoft.com/office/drawing/2014/chart" uri="{C3380CC4-5D6E-409C-BE32-E72D297353CC}">
              <c16:uniqueId val="{00000001-C60C-48AA-83EF-337FA36BF47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F5C-4963-9DA5-86E47549821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4F5C-4963-9DA5-86E47549821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44.41</c:v>
                </c:pt>
                <c:pt idx="3">
                  <c:v>41.68</c:v>
                </c:pt>
                <c:pt idx="4">
                  <c:v>44.8</c:v>
                </c:pt>
              </c:numCache>
            </c:numRef>
          </c:val>
          <c:extLst>
            <c:ext xmlns:c16="http://schemas.microsoft.com/office/drawing/2014/chart" uri="{C3380CC4-5D6E-409C-BE32-E72D297353CC}">
              <c16:uniqueId val="{00000000-8B03-42DB-AF09-401B258C5FF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227.4</c:v>
                </c:pt>
                <c:pt idx="3">
                  <c:v>193.99</c:v>
                </c:pt>
                <c:pt idx="4">
                  <c:v>139.02000000000001</c:v>
                </c:pt>
              </c:numCache>
            </c:numRef>
          </c:val>
          <c:smooth val="0"/>
          <c:extLst>
            <c:ext xmlns:c16="http://schemas.microsoft.com/office/drawing/2014/chart" uri="{C3380CC4-5D6E-409C-BE32-E72D297353CC}">
              <c16:uniqueId val="{00000001-8B03-42DB-AF09-401B258C5FF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20.82</c:v>
                </c:pt>
                <c:pt idx="3">
                  <c:v>15.73</c:v>
                </c:pt>
                <c:pt idx="4">
                  <c:v>8.34</c:v>
                </c:pt>
              </c:numCache>
            </c:numRef>
          </c:val>
          <c:extLst>
            <c:ext xmlns:c16="http://schemas.microsoft.com/office/drawing/2014/chart" uri="{C3380CC4-5D6E-409C-BE32-E72D297353CC}">
              <c16:uniqueId val="{00000000-016A-4612-887B-195FD401A77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29.54</c:v>
                </c:pt>
                <c:pt idx="3">
                  <c:v>26.99</c:v>
                </c:pt>
                <c:pt idx="4">
                  <c:v>29.13</c:v>
                </c:pt>
              </c:numCache>
            </c:numRef>
          </c:val>
          <c:smooth val="0"/>
          <c:extLst>
            <c:ext xmlns:c16="http://schemas.microsoft.com/office/drawing/2014/chart" uri="{C3380CC4-5D6E-409C-BE32-E72D297353CC}">
              <c16:uniqueId val="{00000001-016A-4612-887B-195FD401A77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3044.72</c:v>
                </c:pt>
                <c:pt idx="3">
                  <c:v>989.9</c:v>
                </c:pt>
                <c:pt idx="4">
                  <c:v>1003.89</c:v>
                </c:pt>
              </c:numCache>
            </c:numRef>
          </c:val>
          <c:extLst>
            <c:ext xmlns:c16="http://schemas.microsoft.com/office/drawing/2014/chart" uri="{C3380CC4-5D6E-409C-BE32-E72D297353CC}">
              <c16:uniqueId val="{00000000-6E5D-4B4E-9F59-72A2B8239E1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789.46</c:v>
                </c:pt>
                <c:pt idx="3">
                  <c:v>826.83</c:v>
                </c:pt>
                <c:pt idx="4">
                  <c:v>867.83</c:v>
                </c:pt>
              </c:numCache>
            </c:numRef>
          </c:val>
          <c:smooth val="0"/>
          <c:extLst>
            <c:ext xmlns:c16="http://schemas.microsoft.com/office/drawing/2014/chart" uri="{C3380CC4-5D6E-409C-BE32-E72D297353CC}">
              <c16:uniqueId val="{00000001-6E5D-4B4E-9F59-72A2B8239E1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46.96</c:v>
                </c:pt>
                <c:pt idx="3">
                  <c:v>51.41</c:v>
                </c:pt>
                <c:pt idx="4">
                  <c:v>51.46</c:v>
                </c:pt>
              </c:numCache>
            </c:numRef>
          </c:val>
          <c:extLst>
            <c:ext xmlns:c16="http://schemas.microsoft.com/office/drawing/2014/chart" uri="{C3380CC4-5D6E-409C-BE32-E72D297353CC}">
              <c16:uniqueId val="{00000000-0FA1-4196-8A4A-687C4DE96CE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57.77</c:v>
                </c:pt>
                <c:pt idx="3">
                  <c:v>57.31</c:v>
                </c:pt>
                <c:pt idx="4">
                  <c:v>57.08</c:v>
                </c:pt>
              </c:numCache>
            </c:numRef>
          </c:val>
          <c:smooth val="0"/>
          <c:extLst>
            <c:ext xmlns:c16="http://schemas.microsoft.com/office/drawing/2014/chart" uri="{C3380CC4-5D6E-409C-BE32-E72D297353CC}">
              <c16:uniqueId val="{00000001-0FA1-4196-8A4A-687C4DE96CE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299.99</c:v>
                </c:pt>
                <c:pt idx="3">
                  <c:v>276.98</c:v>
                </c:pt>
                <c:pt idx="4">
                  <c:v>274.38</c:v>
                </c:pt>
              </c:numCache>
            </c:numRef>
          </c:val>
          <c:extLst>
            <c:ext xmlns:c16="http://schemas.microsoft.com/office/drawing/2014/chart" uri="{C3380CC4-5D6E-409C-BE32-E72D297353CC}">
              <c16:uniqueId val="{00000000-06BE-4719-BEF1-7D484D03A5B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274.35000000000002</c:v>
                </c:pt>
                <c:pt idx="3">
                  <c:v>273.52</c:v>
                </c:pt>
                <c:pt idx="4">
                  <c:v>274.99</c:v>
                </c:pt>
              </c:numCache>
            </c:numRef>
          </c:val>
          <c:smooth val="0"/>
          <c:extLst>
            <c:ext xmlns:c16="http://schemas.microsoft.com/office/drawing/2014/chart" uri="{C3380CC4-5D6E-409C-BE32-E72D297353CC}">
              <c16:uniqueId val="{00000001-06BE-4719-BEF1-7D484D03A5B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F20" sqref="CF2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岩手県　花巻市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94438</v>
      </c>
      <c r="AM8" s="51"/>
      <c r="AN8" s="51"/>
      <c r="AO8" s="51"/>
      <c r="AP8" s="51"/>
      <c r="AQ8" s="51"/>
      <c r="AR8" s="51"/>
      <c r="AS8" s="51"/>
      <c r="AT8" s="46">
        <f>データ!T6</f>
        <v>908.39</v>
      </c>
      <c r="AU8" s="46"/>
      <c r="AV8" s="46"/>
      <c r="AW8" s="46"/>
      <c r="AX8" s="46"/>
      <c r="AY8" s="46"/>
      <c r="AZ8" s="46"/>
      <c r="BA8" s="46"/>
      <c r="BB8" s="46">
        <f>データ!U6</f>
        <v>103.96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42.44</v>
      </c>
      <c r="J10" s="46"/>
      <c r="K10" s="46"/>
      <c r="L10" s="46"/>
      <c r="M10" s="46"/>
      <c r="N10" s="46"/>
      <c r="O10" s="46"/>
      <c r="P10" s="46">
        <f>データ!P6</f>
        <v>14.6</v>
      </c>
      <c r="Q10" s="46"/>
      <c r="R10" s="46"/>
      <c r="S10" s="46"/>
      <c r="T10" s="46"/>
      <c r="U10" s="46"/>
      <c r="V10" s="46"/>
      <c r="W10" s="46">
        <f>データ!Q6</f>
        <v>97.85</v>
      </c>
      <c r="X10" s="46"/>
      <c r="Y10" s="46"/>
      <c r="Z10" s="46"/>
      <c r="AA10" s="46"/>
      <c r="AB10" s="46"/>
      <c r="AC10" s="46"/>
      <c r="AD10" s="51">
        <f>データ!R6</f>
        <v>2860</v>
      </c>
      <c r="AE10" s="51"/>
      <c r="AF10" s="51"/>
      <c r="AG10" s="51"/>
      <c r="AH10" s="51"/>
      <c r="AI10" s="51"/>
      <c r="AJ10" s="51"/>
      <c r="AK10" s="2"/>
      <c r="AL10" s="51">
        <f>データ!V6</f>
        <v>13718</v>
      </c>
      <c r="AM10" s="51"/>
      <c r="AN10" s="51"/>
      <c r="AO10" s="51"/>
      <c r="AP10" s="51"/>
      <c r="AQ10" s="51"/>
      <c r="AR10" s="51"/>
      <c r="AS10" s="51"/>
      <c r="AT10" s="46">
        <f>データ!W6</f>
        <v>7.2</v>
      </c>
      <c r="AU10" s="46"/>
      <c r="AV10" s="46"/>
      <c r="AW10" s="46"/>
      <c r="AX10" s="46"/>
      <c r="AY10" s="46"/>
      <c r="AZ10" s="46"/>
      <c r="BA10" s="46"/>
      <c r="BB10" s="46">
        <f>データ!X6</f>
        <v>1905.28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PobgKAnnPjTl2gjRi91jnjiLJKKxukukb5g8u78/9I7y01C7gXw2JIsUa+DM5Ad3E41ICYyPnCEXZPhWv9LmEg==" saltValue="4n1rleGkR0pm9xX/zhjsU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32051</v>
      </c>
      <c r="D6" s="33">
        <f t="shared" si="3"/>
        <v>46</v>
      </c>
      <c r="E6" s="33">
        <f t="shared" si="3"/>
        <v>17</v>
      </c>
      <c r="F6" s="33">
        <f t="shared" si="3"/>
        <v>5</v>
      </c>
      <c r="G6" s="33">
        <f t="shared" si="3"/>
        <v>0</v>
      </c>
      <c r="H6" s="33" t="str">
        <f t="shared" si="3"/>
        <v>岩手県　花巻市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42.44</v>
      </c>
      <c r="P6" s="34">
        <f t="shared" si="3"/>
        <v>14.6</v>
      </c>
      <c r="Q6" s="34">
        <f t="shared" si="3"/>
        <v>97.85</v>
      </c>
      <c r="R6" s="34">
        <f t="shared" si="3"/>
        <v>2860</v>
      </c>
      <c r="S6" s="34">
        <f t="shared" si="3"/>
        <v>94438</v>
      </c>
      <c r="T6" s="34">
        <f t="shared" si="3"/>
        <v>908.39</v>
      </c>
      <c r="U6" s="34">
        <f t="shared" si="3"/>
        <v>103.96</v>
      </c>
      <c r="V6" s="34">
        <f t="shared" si="3"/>
        <v>13718</v>
      </c>
      <c r="W6" s="34">
        <f t="shared" si="3"/>
        <v>7.2</v>
      </c>
      <c r="X6" s="34">
        <f t="shared" si="3"/>
        <v>1905.28</v>
      </c>
      <c r="Y6" s="35" t="str">
        <f>IF(Y7="",NA(),Y7)</f>
        <v>-</v>
      </c>
      <c r="Z6" s="35" t="str">
        <f t="shared" ref="Z6:AH6" si="4">IF(Z7="",NA(),Z7)</f>
        <v>-</v>
      </c>
      <c r="AA6" s="35">
        <f t="shared" si="4"/>
        <v>102.31</v>
      </c>
      <c r="AB6" s="35">
        <f t="shared" si="4"/>
        <v>100.38</v>
      </c>
      <c r="AC6" s="35">
        <f t="shared" si="4"/>
        <v>99.62</v>
      </c>
      <c r="AD6" s="35" t="str">
        <f t="shared" si="4"/>
        <v>-</v>
      </c>
      <c r="AE6" s="35" t="str">
        <f t="shared" si="4"/>
        <v>-</v>
      </c>
      <c r="AF6" s="35">
        <f t="shared" si="4"/>
        <v>101.77</v>
      </c>
      <c r="AG6" s="35">
        <f t="shared" si="4"/>
        <v>103.6</v>
      </c>
      <c r="AH6" s="35">
        <f t="shared" si="4"/>
        <v>106.37</v>
      </c>
      <c r="AI6" s="34" t="str">
        <f>IF(AI7="","",IF(AI7="-","【-】","【"&amp;SUBSTITUTE(TEXT(AI7,"#,##0.00"),"-","△")&amp;"】"))</f>
        <v>【104.99】</v>
      </c>
      <c r="AJ6" s="35" t="str">
        <f>IF(AJ7="",NA(),AJ7)</f>
        <v>-</v>
      </c>
      <c r="AK6" s="35" t="str">
        <f t="shared" ref="AK6:AS6" si="5">IF(AK7="",NA(),AK7)</f>
        <v>-</v>
      </c>
      <c r="AL6" s="35">
        <f t="shared" si="5"/>
        <v>44.41</v>
      </c>
      <c r="AM6" s="35">
        <f t="shared" si="5"/>
        <v>41.68</v>
      </c>
      <c r="AN6" s="35">
        <f t="shared" si="5"/>
        <v>44.8</v>
      </c>
      <c r="AO6" s="35" t="str">
        <f t="shared" si="5"/>
        <v>-</v>
      </c>
      <c r="AP6" s="35" t="str">
        <f t="shared" si="5"/>
        <v>-</v>
      </c>
      <c r="AQ6" s="35">
        <f t="shared" si="5"/>
        <v>227.4</v>
      </c>
      <c r="AR6" s="35">
        <f t="shared" si="5"/>
        <v>193.99</v>
      </c>
      <c r="AS6" s="35">
        <f t="shared" si="5"/>
        <v>139.02000000000001</v>
      </c>
      <c r="AT6" s="34" t="str">
        <f>IF(AT7="","",IF(AT7="-","【-】","【"&amp;SUBSTITUTE(TEXT(AT7,"#,##0.00"),"-","△")&amp;"】"))</f>
        <v>【121.19】</v>
      </c>
      <c r="AU6" s="35" t="str">
        <f>IF(AU7="",NA(),AU7)</f>
        <v>-</v>
      </c>
      <c r="AV6" s="35" t="str">
        <f t="shared" ref="AV6:BD6" si="6">IF(AV7="",NA(),AV7)</f>
        <v>-</v>
      </c>
      <c r="AW6" s="35">
        <f t="shared" si="6"/>
        <v>20.82</v>
      </c>
      <c r="AX6" s="35">
        <f t="shared" si="6"/>
        <v>15.73</v>
      </c>
      <c r="AY6" s="35">
        <f t="shared" si="6"/>
        <v>8.34</v>
      </c>
      <c r="AZ6" s="35" t="str">
        <f t="shared" si="6"/>
        <v>-</v>
      </c>
      <c r="BA6" s="35" t="str">
        <f t="shared" si="6"/>
        <v>-</v>
      </c>
      <c r="BB6" s="35">
        <f t="shared" si="6"/>
        <v>29.54</v>
      </c>
      <c r="BC6" s="35">
        <f t="shared" si="6"/>
        <v>26.99</v>
      </c>
      <c r="BD6" s="35">
        <f t="shared" si="6"/>
        <v>29.13</v>
      </c>
      <c r="BE6" s="34" t="str">
        <f>IF(BE7="","",IF(BE7="-","【-】","【"&amp;SUBSTITUTE(TEXT(BE7,"#,##0.00"),"-","△")&amp;"】"))</f>
        <v>【32.80】</v>
      </c>
      <c r="BF6" s="35" t="str">
        <f>IF(BF7="",NA(),BF7)</f>
        <v>-</v>
      </c>
      <c r="BG6" s="35" t="str">
        <f t="shared" ref="BG6:BO6" si="7">IF(BG7="",NA(),BG7)</f>
        <v>-</v>
      </c>
      <c r="BH6" s="35">
        <f t="shared" si="7"/>
        <v>3044.72</v>
      </c>
      <c r="BI6" s="35">
        <f t="shared" si="7"/>
        <v>989.9</v>
      </c>
      <c r="BJ6" s="35">
        <f t="shared" si="7"/>
        <v>1003.89</v>
      </c>
      <c r="BK6" s="35" t="str">
        <f t="shared" si="7"/>
        <v>-</v>
      </c>
      <c r="BL6" s="35" t="str">
        <f t="shared" si="7"/>
        <v>-</v>
      </c>
      <c r="BM6" s="35">
        <f t="shared" si="7"/>
        <v>789.46</v>
      </c>
      <c r="BN6" s="35">
        <f t="shared" si="7"/>
        <v>826.83</v>
      </c>
      <c r="BO6" s="35">
        <f t="shared" si="7"/>
        <v>867.83</v>
      </c>
      <c r="BP6" s="34" t="str">
        <f>IF(BP7="","",IF(BP7="-","【-】","【"&amp;SUBSTITUTE(TEXT(BP7,"#,##0.00"),"-","△")&amp;"】"))</f>
        <v>【832.52】</v>
      </c>
      <c r="BQ6" s="35" t="str">
        <f>IF(BQ7="",NA(),BQ7)</f>
        <v>-</v>
      </c>
      <c r="BR6" s="35" t="str">
        <f t="shared" ref="BR6:BZ6" si="8">IF(BR7="",NA(),BR7)</f>
        <v>-</v>
      </c>
      <c r="BS6" s="35">
        <f t="shared" si="8"/>
        <v>46.96</v>
      </c>
      <c r="BT6" s="35">
        <f t="shared" si="8"/>
        <v>51.41</v>
      </c>
      <c r="BU6" s="35">
        <f t="shared" si="8"/>
        <v>51.46</v>
      </c>
      <c r="BV6" s="35" t="str">
        <f t="shared" si="8"/>
        <v>-</v>
      </c>
      <c r="BW6" s="35" t="str">
        <f t="shared" si="8"/>
        <v>-</v>
      </c>
      <c r="BX6" s="35">
        <f t="shared" si="8"/>
        <v>57.77</v>
      </c>
      <c r="BY6" s="35">
        <f t="shared" si="8"/>
        <v>57.31</v>
      </c>
      <c r="BZ6" s="35">
        <f t="shared" si="8"/>
        <v>57.08</v>
      </c>
      <c r="CA6" s="34" t="str">
        <f>IF(CA7="","",IF(CA7="-","【-】","【"&amp;SUBSTITUTE(TEXT(CA7,"#,##0.00"),"-","△")&amp;"】"))</f>
        <v>【60.94】</v>
      </c>
      <c r="CB6" s="35" t="str">
        <f>IF(CB7="",NA(),CB7)</f>
        <v>-</v>
      </c>
      <c r="CC6" s="35" t="str">
        <f t="shared" ref="CC6:CK6" si="9">IF(CC7="",NA(),CC7)</f>
        <v>-</v>
      </c>
      <c r="CD6" s="35">
        <f t="shared" si="9"/>
        <v>299.99</v>
      </c>
      <c r="CE6" s="35">
        <f t="shared" si="9"/>
        <v>276.98</v>
      </c>
      <c r="CF6" s="35">
        <f t="shared" si="9"/>
        <v>274.38</v>
      </c>
      <c r="CG6" s="35" t="str">
        <f t="shared" si="9"/>
        <v>-</v>
      </c>
      <c r="CH6" s="35" t="str">
        <f t="shared" si="9"/>
        <v>-</v>
      </c>
      <c r="CI6" s="35">
        <f t="shared" si="9"/>
        <v>274.35000000000002</v>
      </c>
      <c r="CJ6" s="35">
        <f t="shared" si="9"/>
        <v>273.52</v>
      </c>
      <c r="CK6" s="35">
        <f t="shared" si="9"/>
        <v>274.99</v>
      </c>
      <c r="CL6" s="34" t="str">
        <f>IF(CL7="","",IF(CL7="-","【-】","【"&amp;SUBSTITUTE(TEXT(CL7,"#,##0.00"),"-","△")&amp;"】"))</f>
        <v>【253.04】</v>
      </c>
      <c r="CM6" s="35" t="str">
        <f>IF(CM7="",NA(),CM7)</f>
        <v>-</v>
      </c>
      <c r="CN6" s="35" t="str">
        <f t="shared" ref="CN6:CV6" si="10">IF(CN7="",NA(),CN7)</f>
        <v>-</v>
      </c>
      <c r="CO6" s="35">
        <f t="shared" si="10"/>
        <v>32.9</v>
      </c>
      <c r="CP6" s="35">
        <f t="shared" si="10"/>
        <v>32.9</v>
      </c>
      <c r="CQ6" s="35">
        <f t="shared" si="10"/>
        <v>32.9</v>
      </c>
      <c r="CR6" s="35" t="str">
        <f t="shared" si="10"/>
        <v>-</v>
      </c>
      <c r="CS6" s="35" t="str">
        <f t="shared" si="10"/>
        <v>-</v>
      </c>
      <c r="CT6" s="35">
        <f t="shared" si="10"/>
        <v>50.68</v>
      </c>
      <c r="CU6" s="35">
        <f t="shared" si="10"/>
        <v>50.14</v>
      </c>
      <c r="CV6" s="35">
        <f t="shared" si="10"/>
        <v>54.83</v>
      </c>
      <c r="CW6" s="34" t="str">
        <f>IF(CW7="","",IF(CW7="-","【-】","【"&amp;SUBSTITUTE(TEXT(CW7,"#,##0.00"),"-","△")&amp;"】"))</f>
        <v>【54.84】</v>
      </c>
      <c r="CX6" s="35" t="str">
        <f>IF(CX7="",NA(),CX7)</f>
        <v>-</v>
      </c>
      <c r="CY6" s="35" t="str">
        <f t="shared" ref="CY6:DG6" si="11">IF(CY7="",NA(),CY7)</f>
        <v>-</v>
      </c>
      <c r="CZ6" s="35">
        <f t="shared" si="11"/>
        <v>85.85</v>
      </c>
      <c r="DA6" s="35">
        <f t="shared" si="11"/>
        <v>86.15</v>
      </c>
      <c r="DB6" s="35">
        <f t="shared" si="11"/>
        <v>85.95</v>
      </c>
      <c r="DC6" s="35" t="str">
        <f t="shared" si="11"/>
        <v>-</v>
      </c>
      <c r="DD6" s="35" t="str">
        <f t="shared" si="11"/>
        <v>-</v>
      </c>
      <c r="DE6" s="35">
        <f t="shared" si="11"/>
        <v>84.86</v>
      </c>
      <c r="DF6" s="35">
        <f t="shared" si="11"/>
        <v>84.98</v>
      </c>
      <c r="DG6" s="35">
        <f t="shared" si="11"/>
        <v>84.7</v>
      </c>
      <c r="DH6" s="34" t="str">
        <f>IF(DH7="","",IF(DH7="-","【-】","【"&amp;SUBSTITUTE(TEXT(DH7,"#,##0.00"),"-","△")&amp;"】"))</f>
        <v>【86.60】</v>
      </c>
      <c r="DI6" s="35" t="str">
        <f>IF(DI7="",NA(),DI7)</f>
        <v>-</v>
      </c>
      <c r="DJ6" s="35" t="str">
        <f t="shared" ref="DJ6:DR6" si="12">IF(DJ7="",NA(),DJ7)</f>
        <v>-</v>
      </c>
      <c r="DK6" s="35">
        <f t="shared" si="12"/>
        <v>3.27</v>
      </c>
      <c r="DL6" s="35">
        <f t="shared" si="12"/>
        <v>6.27</v>
      </c>
      <c r="DM6" s="35">
        <f t="shared" si="12"/>
        <v>9.06</v>
      </c>
      <c r="DN6" s="35" t="str">
        <f t="shared" si="12"/>
        <v>-</v>
      </c>
      <c r="DO6" s="35" t="str">
        <f t="shared" si="12"/>
        <v>-</v>
      </c>
      <c r="DP6" s="35">
        <f t="shared" si="12"/>
        <v>24.13</v>
      </c>
      <c r="DQ6" s="35">
        <f t="shared" si="12"/>
        <v>23.06</v>
      </c>
      <c r="DR6" s="35">
        <f t="shared" si="12"/>
        <v>20.34</v>
      </c>
      <c r="DS6" s="34" t="str">
        <f>IF(DS7="","",IF(DS7="-","【-】","【"&amp;SUBSTITUTE(TEXT(DS7,"#,##0.00"),"-","△")&amp;"】"))</f>
        <v>【22.21】</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0.01</v>
      </c>
      <c r="EM6" s="35">
        <f t="shared" si="14"/>
        <v>0.02</v>
      </c>
      <c r="EN6" s="35">
        <f t="shared" si="14"/>
        <v>0.25</v>
      </c>
      <c r="EO6" s="34" t="str">
        <f>IF(EO7="","",IF(EO7="-","【-】","【"&amp;SUBSTITUTE(TEXT(EO7,"#,##0.00"),"-","△")&amp;"】"))</f>
        <v>【0.16】</v>
      </c>
    </row>
    <row r="7" spans="1:148" s="36" customFormat="1" x14ac:dyDescent="0.15">
      <c r="A7" s="28"/>
      <c r="B7" s="37">
        <v>2020</v>
      </c>
      <c r="C7" s="37">
        <v>32051</v>
      </c>
      <c r="D7" s="37">
        <v>46</v>
      </c>
      <c r="E7" s="37">
        <v>17</v>
      </c>
      <c r="F7" s="37">
        <v>5</v>
      </c>
      <c r="G7" s="37">
        <v>0</v>
      </c>
      <c r="H7" s="37" t="s">
        <v>96</v>
      </c>
      <c r="I7" s="37" t="s">
        <v>97</v>
      </c>
      <c r="J7" s="37" t="s">
        <v>98</v>
      </c>
      <c r="K7" s="37" t="s">
        <v>99</v>
      </c>
      <c r="L7" s="37" t="s">
        <v>100</v>
      </c>
      <c r="M7" s="37" t="s">
        <v>101</v>
      </c>
      <c r="N7" s="38" t="s">
        <v>102</v>
      </c>
      <c r="O7" s="38">
        <v>42.44</v>
      </c>
      <c r="P7" s="38">
        <v>14.6</v>
      </c>
      <c r="Q7" s="38">
        <v>97.85</v>
      </c>
      <c r="R7" s="38">
        <v>2860</v>
      </c>
      <c r="S7" s="38">
        <v>94438</v>
      </c>
      <c r="T7" s="38">
        <v>908.39</v>
      </c>
      <c r="U7" s="38">
        <v>103.96</v>
      </c>
      <c r="V7" s="38">
        <v>13718</v>
      </c>
      <c r="W7" s="38">
        <v>7.2</v>
      </c>
      <c r="X7" s="38">
        <v>1905.28</v>
      </c>
      <c r="Y7" s="38" t="s">
        <v>102</v>
      </c>
      <c r="Z7" s="38" t="s">
        <v>102</v>
      </c>
      <c r="AA7" s="38">
        <v>102.31</v>
      </c>
      <c r="AB7" s="38">
        <v>100.38</v>
      </c>
      <c r="AC7" s="38">
        <v>99.62</v>
      </c>
      <c r="AD7" s="38" t="s">
        <v>102</v>
      </c>
      <c r="AE7" s="38" t="s">
        <v>102</v>
      </c>
      <c r="AF7" s="38">
        <v>101.77</v>
      </c>
      <c r="AG7" s="38">
        <v>103.6</v>
      </c>
      <c r="AH7" s="38">
        <v>106.37</v>
      </c>
      <c r="AI7" s="38">
        <v>104.99</v>
      </c>
      <c r="AJ7" s="38" t="s">
        <v>102</v>
      </c>
      <c r="AK7" s="38" t="s">
        <v>102</v>
      </c>
      <c r="AL7" s="38">
        <v>44.41</v>
      </c>
      <c r="AM7" s="38">
        <v>41.68</v>
      </c>
      <c r="AN7" s="38">
        <v>44.8</v>
      </c>
      <c r="AO7" s="38" t="s">
        <v>102</v>
      </c>
      <c r="AP7" s="38" t="s">
        <v>102</v>
      </c>
      <c r="AQ7" s="38">
        <v>227.4</v>
      </c>
      <c r="AR7" s="38">
        <v>193.99</v>
      </c>
      <c r="AS7" s="38">
        <v>139.02000000000001</v>
      </c>
      <c r="AT7" s="38">
        <v>121.19</v>
      </c>
      <c r="AU7" s="38" t="s">
        <v>102</v>
      </c>
      <c r="AV7" s="38" t="s">
        <v>102</v>
      </c>
      <c r="AW7" s="38">
        <v>20.82</v>
      </c>
      <c r="AX7" s="38">
        <v>15.73</v>
      </c>
      <c r="AY7" s="38">
        <v>8.34</v>
      </c>
      <c r="AZ7" s="38" t="s">
        <v>102</v>
      </c>
      <c r="BA7" s="38" t="s">
        <v>102</v>
      </c>
      <c r="BB7" s="38">
        <v>29.54</v>
      </c>
      <c r="BC7" s="38">
        <v>26.99</v>
      </c>
      <c r="BD7" s="38">
        <v>29.13</v>
      </c>
      <c r="BE7" s="38">
        <v>32.799999999999997</v>
      </c>
      <c r="BF7" s="38" t="s">
        <v>102</v>
      </c>
      <c r="BG7" s="38" t="s">
        <v>102</v>
      </c>
      <c r="BH7" s="38">
        <v>3044.72</v>
      </c>
      <c r="BI7" s="38">
        <v>989.9</v>
      </c>
      <c r="BJ7" s="38">
        <v>1003.89</v>
      </c>
      <c r="BK7" s="38" t="s">
        <v>102</v>
      </c>
      <c r="BL7" s="38" t="s">
        <v>102</v>
      </c>
      <c r="BM7" s="38">
        <v>789.46</v>
      </c>
      <c r="BN7" s="38">
        <v>826.83</v>
      </c>
      <c r="BO7" s="38">
        <v>867.83</v>
      </c>
      <c r="BP7" s="38">
        <v>832.52</v>
      </c>
      <c r="BQ7" s="38" t="s">
        <v>102</v>
      </c>
      <c r="BR7" s="38" t="s">
        <v>102</v>
      </c>
      <c r="BS7" s="38">
        <v>46.96</v>
      </c>
      <c r="BT7" s="38">
        <v>51.41</v>
      </c>
      <c r="BU7" s="38">
        <v>51.46</v>
      </c>
      <c r="BV7" s="38" t="s">
        <v>102</v>
      </c>
      <c r="BW7" s="38" t="s">
        <v>102</v>
      </c>
      <c r="BX7" s="38">
        <v>57.77</v>
      </c>
      <c r="BY7" s="38">
        <v>57.31</v>
      </c>
      <c r="BZ7" s="38">
        <v>57.08</v>
      </c>
      <c r="CA7" s="38">
        <v>60.94</v>
      </c>
      <c r="CB7" s="38" t="s">
        <v>102</v>
      </c>
      <c r="CC7" s="38" t="s">
        <v>102</v>
      </c>
      <c r="CD7" s="38">
        <v>299.99</v>
      </c>
      <c r="CE7" s="38">
        <v>276.98</v>
      </c>
      <c r="CF7" s="38">
        <v>274.38</v>
      </c>
      <c r="CG7" s="38" t="s">
        <v>102</v>
      </c>
      <c r="CH7" s="38" t="s">
        <v>102</v>
      </c>
      <c r="CI7" s="38">
        <v>274.35000000000002</v>
      </c>
      <c r="CJ7" s="38">
        <v>273.52</v>
      </c>
      <c r="CK7" s="38">
        <v>274.99</v>
      </c>
      <c r="CL7" s="38">
        <v>253.04</v>
      </c>
      <c r="CM7" s="38" t="s">
        <v>102</v>
      </c>
      <c r="CN7" s="38" t="s">
        <v>102</v>
      </c>
      <c r="CO7" s="38">
        <v>32.9</v>
      </c>
      <c r="CP7" s="38">
        <v>32.9</v>
      </c>
      <c r="CQ7" s="38">
        <v>32.9</v>
      </c>
      <c r="CR7" s="38" t="s">
        <v>102</v>
      </c>
      <c r="CS7" s="38" t="s">
        <v>102</v>
      </c>
      <c r="CT7" s="38">
        <v>50.68</v>
      </c>
      <c r="CU7" s="38">
        <v>50.14</v>
      </c>
      <c r="CV7" s="38">
        <v>54.83</v>
      </c>
      <c r="CW7" s="38">
        <v>54.84</v>
      </c>
      <c r="CX7" s="38" t="s">
        <v>102</v>
      </c>
      <c r="CY7" s="38" t="s">
        <v>102</v>
      </c>
      <c r="CZ7" s="38">
        <v>85.85</v>
      </c>
      <c r="DA7" s="38">
        <v>86.15</v>
      </c>
      <c r="DB7" s="38">
        <v>85.95</v>
      </c>
      <c r="DC7" s="38" t="s">
        <v>102</v>
      </c>
      <c r="DD7" s="38" t="s">
        <v>102</v>
      </c>
      <c r="DE7" s="38">
        <v>84.86</v>
      </c>
      <c r="DF7" s="38">
        <v>84.98</v>
      </c>
      <c r="DG7" s="38">
        <v>84.7</v>
      </c>
      <c r="DH7" s="38">
        <v>86.6</v>
      </c>
      <c r="DI7" s="38" t="s">
        <v>102</v>
      </c>
      <c r="DJ7" s="38" t="s">
        <v>102</v>
      </c>
      <c r="DK7" s="38">
        <v>3.27</v>
      </c>
      <c r="DL7" s="38">
        <v>6.27</v>
      </c>
      <c r="DM7" s="38">
        <v>9.06</v>
      </c>
      <c r="DN7" s="38" t="s">
        <v>102</v>
      </c>
      <c r="DO7" s="38" t="s">
        <v>102</v>
      </c>
      <c r="DP7" s="38">
        <v>24.13</v>
      </c>
      <c r="DQ7" s="38">
        <v>23.06</v>
      </c>
      <c r="DR7" s="38">
        <v>20.34</v>
      </c>
      <c r="DS7" s="38">
        <v>22.21</v>
      </c>
      <c r="DT7" s="38" t="s">
        <v>102</v>
      </c>
      <c r="DU7" s="38" t="s">
        <v>102</v>
      </c>
      <c r="DV7" s="38">
        <v>0</v>
      </c>
      <c r="DW7" s="38">
        <v>0</v>
      </c>
      <c r="DX7" s="38">
        <v>0</v>
      </c>
      <c r="DY7" s="38" t="s">
        <v>102</v>
      </c>
      <c r="DZ7" s="38" t="s">
        <v>102</v>
      </c>
      <c r="EA7" s="38">
        <v>0</v>
      </c>
      <c r="EB7" s="38">
        <v>0</v>
      </c>
      <c r="EC7" s="38">
        <v>0</v>
      </c>
      <c r="ED7" s="38">
        <v>0</v>
      </c>
      <c r="EE7" s="38" t="s">
        <v>102</v>
      </c>
      <c r="EF7" s="38" t="s">
        <v>102</v>
      </c>
      <c r="EG7" s="38">
        <v>0</v>
      </c>
      <c r="EH7" s="38">
        <v>0</v>
      </c>
      <c r="EI7" s="38">
        <v>0</v>
      </c>
      <c r="EJ7" s="38" t="s">
        <v>102</v>
      </c>
      <c r="EK7" s="38" t="s">
        <v>102</v>
      </c>
      <c r="EL7" s="38">
        <v>0.01</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髙橋芳文</cp:lastModifiedBy>
  <cp:lastPrinted>2022-02-28T00:00:14Z</cp:lastPrinted>
  <dcterms:created xsi:type="dcterms:W3CDTF">2021-12-03T07:28:58Z</dcterms:created>
  <dcterms:modified xsi:type="dcterms:W3CDTF">2022-02-28T00:03:09Z</dcterms:modified>
  <cp:category/>
</cp:coreProperties>
</file>