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tr-lgshare\g03下水道課\【みんなの】---（作業ファイル）\予算とか起債とか(調査もの)\☆令和3年度\各種照会\未〆翌1月20日　R2公営企業経営比較表分析\02　作業用\"/>
    </mc:Choice>
  </mc:AlternateContent>
  <workbookProtection workbookAlgorithmName="SHA-512" workbookHashValue="WYfwPH3zY39cInIjH5UHDp0I/5HWze6L4XVhwnNtd4BE5W12qxTHmtXC+PfLRcFkBf/iZCfpb6r0fFtX2opHRg==" workbookSaltValue="TpcfZtDRpwbic0RPlT/Pow==" workbookSpinCount="100000" lockStructure="1"/>
  <bookViews>
    <workbookView xWindow="0" yWindow="0" windowWidth="20490" windowHeight="736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W10" i="4"/>
  <c r="I10" i="4"/>
  <c r="BB8" i="4"/>
  <c r="AL8" i="4"/>
  <c r="P8" i="4"/>
  <c r="I8" i="4"/>
</calcChain>
</file>

<file path=xl/sharedStrings.xml><?xml version="1.0" encoding="utf-8"?>
<sst xmlns="http://schemas.openxmlformats.org/spreadsheetml/2006/main" count="325" uniqueCount="116">
  <si>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</si>
  <si>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</si>
  <si>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</si>
  <si>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</si>
  <si>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</si>
  <si>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</si>
  <si>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</si>
  <si>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</si>
  <si>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</si>
  <si>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</si>
  <si>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</si>
  <si>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</si>
  <si>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</si>
  <si>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</si>
  <si>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</si>
  <si>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</si>
  <si>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</si>
  <si>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</si>
  <si>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</si>
  <si>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</si>
  <si>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</si>
  <si>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</si>
  <si>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</si>
  <si>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</si>
  <si>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</si>
  <si>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</si>
  <si>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</si>
  <si>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</si>
  <si>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</si>
  <si>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</si>
  <si>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</si>
  <si>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</si>
  <si>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</si>
  <si>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</si>
  <si>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</si>
  <si>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</si>
  <si>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</si>
  <si>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</si>
  <si>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</si>
  <si>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</si>
  <si>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</si>
  <si>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</si>
  <si>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</si>
  <si>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</si>
  <si>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</si>
  <si>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</si>
  <si>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</si>
  <si>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</si>
  <si>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</si>
  <si>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</si>
  <si>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</si>
  <si>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</si>
  <si>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</si>
  <si>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</si>
  <si>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</si>
  <si>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</si>
  <si>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</si>
  <si>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</si>
  <si>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</si>
  <si>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</si>
  <si>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</si>
  <si>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</si>
  <si>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</si>
  <si>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</si>
  <si>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</si>
  <si>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</si>
  <si>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</si>
  <si>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</si>
  <si>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</si>
  <si>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</si>
  <si>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</si>
  <si>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</si>
  <si>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</si>
  <si>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</si>
  <si>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</si>
  <si>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</si>
  <si>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</si>
  <si>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</si>
  <si>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</si>
  <si>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</si>
  <si>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</si>
  <si>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</si>
  <si>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</si>
  <si>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</si>
  <si>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</si>
  <si>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</si>
  <si>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</si>
  <si>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</si>
  <si>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</si>
  <si>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</si>
  <si>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</si>
  <si>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</si>
  <si>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</si>
  <si>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</si>
  <si>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</si>
  <si>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</si>
  <si>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花巻市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</si>
  <si>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</si>
  <si>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</si>
  <si>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</si>
  <si>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</si>
  <si>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</si>
  <si>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</si>
  <si>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</si>
  <si>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</si>
  <si>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</si>
  <si>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</si>
  <si>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</si>
  <si>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</si>
  <si>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</si>
  <si>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</si>
  <si>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</si>
  <si>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</si>
  <si>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耐用年数を経過している浄化槽はないものの、修繕費も増加傾向となっている。
2030年以降に耐用年数を迎えることから、浄化槽の更新方針について計画を策定する必要がある。</t>
    <phoneticPr fontId="4"/>
  </si>
  <si>
    <t>汚水処理原価は類似団体平均値を下回っているものの、必要な経費を使用料で賄えていない状況である。浄化槽整備方針を平成31年度から個人設置型へ移行しているため、新規での設置はなく既存浄化槽の維持管理のみとなる。
　令和2年度より公営企業会計へ移行したことから経営計画の見直しを図り、維持管理方針と更新方針併せて計画的に経営の改善を図っていく。　</t>
    <phoneticPr fontId="4"/>
  </si>
  <si>
    <t>令和2年度より公営企業会計へ移行した。
①経常収支比率は、使用料収入などの収益で、維持管理費や企業債利息等の費用をどの程度賄えているかを表す指標であり、100%を下回っている。経費回収率の改善と併せた全体的な改善策を講じる。
②累積欠損金比率については、営業収益に対する累積欠損金の状況を表す指標であり、類似団体平均を大きく上回っている。累積欠損金は企業会計への移行の際に計上されたものである。経常収支比率や経費回収率の改善と併せて、全体的な改善策が必要である。
③流動比率については、企業債元金償還がピークを迎えているため流動負債の割合が高く類似団体平均を大きく下回っている。
④企業債残高対事業規模比率は、使用料収入に対する企業債残高の割合である。企業債残高は今後減少していく見込みである。
⑤経費回収率は、使用料で汚水処理費をどの程度賄えているかを示す指標であり、類似団体平均を下回っているため維持管理費の削減に努めていく。
⑥汚水処理原価は、有収水量1㎥当たりの汚水処理に要した費用であり、概ね類似団体と同水準である。
⑦施設利用率は、浄化槽の利用状況を表したものである。</t>
    <rPh sb="88" eb="90">
      <t>ケイヒ</t>
    </rPh>
    <rPh sb="90" eb="92">
      <t>カイシュウ</t>
    </rPh>
    <rPh sb="92" eb="93">
      <t>リツ</t>
    </rPh>
    <rPh sb="94" eb="96">
      <t>カイゼン</t>
    </rPh>
    <rPh sb="97" eb="98">
      <t>アワ</t>
    </rPh>
    <rPh sb="100" eb="103">
      <t>ゼンタイテキ</t>
    </rPh>
    <rPh sb="104" eb="107">
      <t>カイゼンサク</t>
    </rPh>
    <rPh sb="108" eb="109">
      <t>コウ</t>
    </rPh>
    <rPh sb="152" eb="154">
      <t>ルイジ</t>
    </rPh>
    <rPh sb="154" eb="156">
      <t>ダンタイ</t>
    </rPh>
    <rPh sb="156" eb="158">
      <t>ヘイキン</t>
    </rPh>
    <rPh sb="159" eb="160">
      <t>オオ</t>
    </rPh>
    <rPh sb="162" eb="164">
      <t>ウワマワ</t>
    </rPh>
    <rPh sb="169" eb="171">
      <t>ルイセキ</t>
    </rPh>
    <rPh sb="171" eb="174">
      <t>ケッソンキン</t>
    </rPh>
    <rPh sb="175" eb="177">
      <t>キギョウ</t>
    </rPh>
    <rPh sb="177" eb="179">
      <t>カイケイ</t>
    </rPh>
    <rPh sb="181" eb="183">
      <t>イコウ</t>
    </rPh>
    <rPh sb="184" eb="185">
      <t>サイ</t>
    </rPh>
    <rPh sb="186" eb="188">
      <t>ケイジョウ</t>
    </rPh>
    <rPh sb="197" eb="199">
      <t>ケイジョウ</t>
    </rPh>
    <rPh sb="199" eb="201">
      <t>シュウシ</t>
    </rPh>
    <rPh sb="201" eb="203">
      <t>ヒリツ</t>
    </rPh>
    <rPh sb="204" eb="206">
      <t>ケイヒ</t>
    </rPh>
    <rPh sb="206" eb="208">
      <t>カイシュウ</t>
    </rPh>
    <rPh sb="208" eb="209">
      <t>リツ</t>
    </rPh>
    <rPh sb="210" eb="212">
      <t>カイゼン</t>
    </rPh>
    <rPh sb="213" eb="214">
      <t>アワ</t>
    </rPh>
    <rPh sb="217" eb="220">
      <t>ゼンタイテキ</t>
    </rPh>
    <rPh sb="221" eb="224">
      <t>カイゼンサク</t>
    </rPh>
    <rPh sb="225" eb="227">
      <t>ヒツヨウ</t>
    </rPh>
    <rPh sb="385" eb="387">
      <t>ルイジ</t>
    </rPh>
    <rPh sb="387" eb="389">
      <t>ダンタイ</t>
    </rPh>
    <rPh sb="389" eb="391">
      <t>ヘイキン</t>
    </rPh>
    <rPh sb="472" eb="475">
      <t>ジョウカソウ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</si>
</sst>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82-4881-B718-24521F4CC24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382-4881-B718-24521F4CC24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71.44</c:v>
                </c:pt>
              </c:numCache>
            </c:numRef>
          </c:val>
          <c:extLst>
            <c:ext xmlns:c16="http://schemas.microsoft.com/office/drawing/2014/chart" uri="{C3380CC4-5D6E-409C-BE32-E72D297353CC}">
              <c16:uniqueId val="{00000000-6802-4F24-A239-45E0692F7B0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58.19</c:v>
                </c:pt>
              </c:numCache>
            </c:numRef>
          </c:val>
          <c:smooth val="0"/>
          <c:extLst>
            <c:ext xmlns:c16="http://schemas.microsoft.com/office/drawing/2014/chart" uri="{C3380CC4-5D6E-409C-BE32-E72D297353CC}">
              <c16:uniqueId val="{00000001-6802-4F24-A239-45E0692F7B0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7B38-4412-B54B-5B1D4C6B9A5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87.8</c:v>
                </c:pt>
              </c:numCache>
            </c:numRef>
          </c:val>
          <c:smooth val="0"/>
          <c:extLst>
            <c:ext xmlns:c16="http://schemas.microsoft.com/office/drawing/2014/chart" uri="{C3380CC4-5D6E-409C-BE32-E72D297353CC}">
              <c16:uniqueId val="{00000001-7B38-4412-B54B-5B1D4C6B9A5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88.21</c:v>
                </c:pt>
              </c:numCache>
            </c:numRef>
          </c:val>
          <c:extLst>
            <c:ext xmlns:c16="http://schemas.microsoft.com/office/drawing/2014/chart" uri="{C3380CC4-5D6E-409C-BE32-E72D297353CC}">
              <c16:uniqueId val="{00000000-F72C-4F57-AE3D-8E90A7AF823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99.03</c:v>
                </c:pt>
              </c:numCache>
            </c:numRef>
          </c:val>
          <c:smooth val="0"/>
          <c:extLst>
            <c:ext xmlns:c16="http://schemas.microsoft.com/office/drawing/2014/chart" uri="{C3380CC4-5D6E-409C-BE32-E72D297353CC}">
              <c16:uniqueId val="{00000001-F72C-4F57-AE3D-8E90A7AF823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4.59</c:v>
                </c:pt>
              </c:numCache>
            </c:numRef>
          </c:val>
          <c:extLst>
            <c:ext xmlns:c16="http://schemas.microsoft.com/office/drawing/2014/chart" uri="{C3380CC4-5D6E-409C-BE32-E72D297353CC}">
              <c16:uniqueId val="{00000000-122A-40DB-92C3-F3448A34223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15.74</c:v>
                </c:pt>
              </c:numCache>
            </c:numRef>
          </c:val>
          <c:smooth val="0"/>
          <c:extLst>
            <c:ext xmlns:c16="http://schemas.microsoft.com/office/drawing/2014/chart" uri="{C3380CC4-5D6E-409C-BE32-E72D297353CC}">
              <c16:uniqueId val="{00000001-122A-40DB-92C3-F3448A34223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12-431B-9355-9AA0965B786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F12-431B-9355-9AA0965B786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162.47999999999999</c:v>
                </c:pt>
              </c:numCache>
            </c:numRef>
          </c:val>
          <c:extLst>
            <c:ext xmlns:c16="http://schemas.microsoft.com/office/drawing/2014/chart" uri="{C3380CC4-5D6E-409C-BE32-E72D297353CC}">
              <c16:uniqueId val="{00000000-5FCE-4CE8-A0CA-09A308837EE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74.239999999999995</c:v>
                </c:pt>
              </c:numCache>
            </c:numRef>
          </c:val>
          <c:smooth val="0"/>
          <c:extLst>
            <c:ext xmlns:c16="http://schemas.microsoft.com/office/drawing/2014/chart" uri="{C3380CC4-5D6E-409C-BE32-E72D297353CC}">
              <c16:uniqueId val="{00000001-5FCE-4CE8-A0CA-09A308837EE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18.79</c:v>
                </c:pt>
              </c:numCache>
            </c:numRef>
          </c:val>
          <c:extLst>
            <c:ext xmlns:c16="http://schemas.microsoft.com/office/drawing/2014/chart" uri="{C3380CC4-5D6E-409C-BE32-E72D297353CC}">
              <c16:uniqueId val="{00000000-D7AA-4540-90D9-4D3C38668FB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100.47</c:v>
                </c:pt>
              </c:numCache>
            </c:numRef>
          </c:val>
          <c:smooth val="0"/>
          <c:extLst>
            <c:ext xmlns:c16="http://schemas.microsoft.com/office/drawing/2014/chart" uri="{C3380CC4-5D6E-409C-BE32-E72D297353CC}">
              <c16:uniqueId val="{00000001-D7AA-4540-90D9-4D3C38668FB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144.91</c:v>
                </c:pt>
              </c:numCache>
            </c:numRef>
          </c:val>
          <c:extLst>
            <c:ext xmlns:c16="http://schemas.microsoft.com/office/drawing/2014/chart" uri="{C3380CC4-5D6E-409C-BE32-E72D297353CC}">
              <c16:uniqueId val="{00000000-2431-4949-BC02-77B39B4FB98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294.27</c:v>
                </c:pt>
              </c:numCache>
            </c:numRef>
          </c:val>
          <c:smooth val="0"/>
          <c:extLst>
            <c:ext xmlns:c16="http://schemas.microsoft.com/office/drawing/2014/chart" uri="{C3380CC4-5D6E-409C-BE32-E72D297353CC}">
              <c16:uniqueId val="{00000001-2431-4949-BC02-77B39B4FB98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45.68</c:v>
                </c:pt>
              </c:numCache>
            </c:numRef>
          </c:val>
          <c:extLst>
            <c:ext xmlns:c16="http://schemas.microsoft.com/office/drawing/2014/chart" uri="{C3380CC4-5D6E-409C-BE32-E72D297353CC}">
              <c16:uniqueId val="{00000000-8F9C-475E-B2D7-F56987E82A9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60.59</c:v>
                </c:pt>
              </c:numCache>
            </c:numRef>
          </c:val>
          <c:smooth val="0"/>
          <c:extLst>
            <c:ext xmlns:c16="http://schemas.microsoft.com/office/drawing/2014/chart" uri="{C3380CC4-5D6E-409C-BE32-E72D297353CC}">
              <c16:uniqueId val="{00000001-8F9C-475E-B2D7-F56987E82A9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274.88</c:v>
                </c:pt>
              </c:numCache>
            </c:numRef>
          </c:val>
          <c:extLst>
            <c:ext xmlns:c16="http://schemas.microsoft.com/office/drawing/2014/chart" uri="{C3380CC4-5D6E-409C-BE32-E72D297353CC}">
              <c16:uniqueId val="{00000000-4709-4B4B-B136-50F33DC6A0E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280.23</c:v>
                </c:pt>
              </c:numCache>
            </c:numRef>
          </c:val>
          <c:smooth val="0"/>
          <c:extLst>
            <c:ext xmlns:c16="http://schemas.microsoft.com/office/drawing/2014/chart" uri="{C3380CC4-5D6E-409C-BE32-E72D297353CC}">
              <c16:uniqueId val="{00000001-4709-4B4B-B136-50F33DC6A0E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岩手県　花巻市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94438</v>
      </c>
      <c r="AM8" s="51"/>
      <c r="AN8" s="51"/>
      <c r="AO8" s="51"/>
      <c r="AP8" s="51"/>
      <c r="AQ8" s="51"/>
      <c r="AR8" s="51"/>
      <c r="AS8" s="51"/>
      <c r="AT8" s="46">
        <f>データ!T6</f>
        <v>908.39</v>
      </c>
      <c r="AU8" s="46"/>
      <c r="AV8" s="46"/>
      <c r="AW8" s="46"/>
      <c r="AX8" s="46"/>
      <c r="AY8" s="46"/>
      <c r="AZ8" s="46"/>
      <c r="BA8" s="46"/>
      <c r="BB8" s="46">
        <f>データ!U6</f>
        <v>103.96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55.63</v>
      </c>
      <c r="J10" s="46"/>
      <c r="K10" s="46"/>
      <c r="L10" s="46"/>
      <c r="M10" s="46"/>
      <c r="N10" s="46"/>
      <c r="O10" s="46"/>
      <c r="P10" s="46">
        <f>データ!P6</f>
        <v>4.68</v>
      </c>
      <c r="Q10" s="46"/>
      <c r="R10" s="46"/>
      <c r="S10" s="46"/>
      <c r="T10" s="46"/>
      <c r="U10" s="46"/>
      <c r="V10" s="46"/>
      <c r="W10" s="46">
        <f>データ!Q6</f>
        <v>100</v>
      </c>
      <c r="X10" s="46"/>
      <c r="Y10" s="46"/>
      <c r="Z10" s="46"/>
      <c r="AA10" s="46"/>
      <c r="AB10" s="46"/>
      <c r="AC10" s="46"/>
      <c r="AD10" s="51">
        <f>データ!R6</f>
        <v>4180</v>
      </c>
      <c r="AE10" s="51"/>
      <c r="AF10" s="51"/>
      <c r="AG10" s="51"/>
      <c r="AH10" s="51"/>
      <c r="AI10" s="51"/>
      <c r="AJ10" s="51"/>
      <c r="AK10" s="2"/>
      <c r="AL10" s="51">
        <f>データ!V6</f>
        <v>4397</v>
      </c>
      <c r="AM10" s="51"/>
      <c r="AN10" s="51"/>
      <c r="AO10" s="51"/>
      <c r="AP10" s="51"/>
      <c r="AQ10" s="51"/>
      <c r="AR10" s="51"/>
      <c r="AS10" s="51"/>
      <c r="AT10" s="46">
        <f>データ!W6</f>
        <v>1.38</v>
      </c>
      <c r="AU10" s="46"/>
      <c r="AV10" s="46"/>
      <c r="AW10" s="46"/>
      <c r="AX10" s="46"/>
      <c r="AY10" s="46"/>
      <c r="AZ10" s="46"/>
      <c r="BA10" s="46"/>
      <c r="BB10" s="46">
        <f>データ!X6</f>
        <v>3186.23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【98.17】</v>
      </c>
      <c r="F85" s="26" t="str">
        <f>データ!AT6</f>
        <v>【92.20】</v>
      </c>
      <c r="G85" s="26" t="str">
        <f>データ!BE6</f>
        <v>【106.38】</v>
      </c>
      <c r="H85" s="26" t="str">
        <f>データ!BP6</f>
        <v>【314.13】</v>
      </c>
      <c r="I85" s="26" t="str">
        <f>データ!CA6</f>
        <v>【58.42】</v>
      </c>
      <c r="J85" s="26" t="str">
        <f>データ!CL6</f>
        <v>【282.28】</v>
      </c>
      <c r="K85" s="26" t="str">
        <f>データ!CW6</f>
        <v>【57.83】</v>
      </c>
      <c r="L85" s="26" t="str">
        <f>データ!DH6</f>
        <v>【77.67】</v>
      </c>
      <c r="M85" s="26" t="str">
        <f>データ!DS6</f>
        <v>【15.64】</v>
      </c>
      <c r="N85" s="26" t="str">
        <f>データ!ED6</f>
        <v>【-】</v>
      </c>
      <c r="O85" s="26" t="str">
        <f>データ!EO6</f>
        <v>【-】</v>
      </c>
    </row>
  </sheetData>
  <sheetProtection algorithmName="SHA-512" hashValue="uCodrYhsvfrH/VgrjNHGpXcub3vmWZW9n9sqsMFpZDNfQH5BAp+1yevl2uWOMW8tk4TP1DbPFKl/7thap0QDHw==" saltValue="BZInd3+gakBP7+BITn1M6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32051</v>
      </c>
      <c r="D6" s="33">
        <f t="shared" si="3"/>
        <v>46</v>
      </c>
      <c r="E6" s="33">
        <f t="shared" si="3"/>
        <v>18</v>
      </c>
      <c r="F6" s="33">
        <f t="shared" si="3"/>
        <v>0</v>
      </c>
      <c r="G6" s="33">
        <f t="shared" si="3"/>
        <v>0</v>
      </c>
      <c r="H6" s="33" t="str">
        <f t="shared" si="3"/>
        <v>岩手県　花巻市</v>
      </c>
      <c r="I6" s="33" t="str">
        <f t="shared" si="3"/>
        <v>法適用</v>
      </c>
      <c r="J6" s="33" t="str">
        <f t="shared" si="3"/>
        <v>下水道事業</v>
      </c>
      <c r="K6" s="33" t="str">
        <f t="shared" si="3"/>
        <v>特定地域生活排水処理</v>
      </c>
      <c r="L6" s="33" t="str">
        <f t="shared" si="3"/>
        <v>K2</v>
      </c>
      <c r="M6" s="33" t="str">
        <f t="shared" si="3"/>
        <v>非設置</v>
      </c>
      <c r="N6" s="34" t="str">
        <f t="shared" si="3"/>
        <v>-</v>
      </c>
      <c r="O6" s="34">
        <f t="shared" si="3"/>
        <v>55.63</v>
      </c>
      <c r="P6" s="34">
        <f t="shared" si="3"/>
        <v>4.68</v>
      </c>
      <c r="Q6" s="34">
        <f t="shared" si="3"/>
        <v>100</v>
      </c>
      <c r="R6" s="34">
        <f t="shared" si="3"/>
        <v>4180</v>
      </c>
      <c r="S6" s="34">
        <f t="shared" si="3"/>
        <v>94438</v>
      </c>
      <c r="T6" s="34">
        <f t="shared" si="3"/>
        <v>908.39</v>
      </c>
      <c r="U6" s="34">
        <f t="shared" si="3"/>
        <v>103.96</v>
      </c>
      <c r="V6" s="34">
        <f t="shared" si="3"/>
        <v>4397</v>
      </c>
      <c r="W6" s="34">
        <f t="shared" si="3"/>
        <v>1.38</v>
      </c>
      <c r="X6" s="34">
        <f t="shared" si="3"/>
        <v>3186.23</v>
      </c>
      <c r="Y6" s="35" t="str">
        <f>IF(Y7="",NA(),Y7)</f>
        <v>-</v>
      </c>
      <c r="Z6" s="35" t="str">
        <f t="shared" ref="Z6:AH6" si="4">IF(Z7="",NA(),Z7)</f>
        <v>-</v>
      </c>
      <c r="AA6" s="35" t="str">
        <f t="shared" si="4"/>
        <v>-</v>
      </c>
      <c r="AB6" s="35" t="str">
        <f t="shared" si="4"/>
        <v>-</v>
      </c>
      <c r="AC6" s="35">
        <f t="shared" si="4"/>
        <v>88.21</v>
      </c>
      <c r="AD6" s="35" t="str">
        <f t="shared" si="4"/>
        <v>-</v>
      </c>
      <c r="AE6" s="35" t="str">
        <f t="shared" si="4"/>
        <v>-</v>
      </c>
      <c r="AF6" s="35" t="str">
        <f t="shared" si="4"/>
        <v>-</v>
      </c>
      <c r="AG6" s="35" t="str">
        <f t="shared" si="4"/>
        <v>-</v>
      </c>
      <c r="AH6" s="35">
        <f t="shared" si="4"/>
        <v>99.03</v>
      </c>
      <c r="AI6" s="34" t="str">
        <f>IF(AI7="","",IF(AI7="-","【-】","【"&amp;SUBSTITUTE(TEXT(AI7,"#,##0.00"),"-","△")&amp;"】"))</f>
        <v>【98.17】</v>
      </c>
      <c r="AJ6" s="35" t="str">
        <f>IF(AJ7="",NA(),AJ7)</f>
        <v>-</v>
      </c>
      <c r="AK6" s="35" t="str">
        <f t="shared" ref="AK6:AS6" si="5">IF(AK7="",NA(),AK7)</f>
        <v>-</v>
      </c>
      <c r="AL6" s="35" t="str">
        <f t="shared" si="5"/>
        <v>-</v>
      </c>
      <c r="AM6" s="35" t="str">
        <f t="shared" si="5"/>
        <v>-</v>
      </c>
      <c r="AN6" s="35">
        <f t="shared" si="5"/>
        <v>162.47999999999999</v>
      </c>
      <c r="AO6" s="35" t="str">
        <f t="shared" si="5"/>
        <v>-</v>
      </c>
      <c r="AP6" s="35" t="str">
        <f t="shared" si="5"/>
        <v>-</v>
      </c>
      <c r="AQ6" s="35" t="str">
        <f t="shared" si="5"/>
        <v>-</v>
      </c>
      <c r="AR6" s="35" t="str">
        <f t="shared" si="5"/>
        <v>-</v>
      </c>
      <c r="AS6" s="35">
        <f t="shared" si="5"/>
        <v>74.239999999999995</v>
      </c>
      <c r="AT6" s="34" t="str">
        <f>IF(AT7="","",IF(AT7="-","【-】","【"&amp;SUBSTITUTE(TEXT(AT7,"#,##0.00"),"-","△")&amp;"】"))</f>
        <v>【92.20】</v>
      </c>
      <c r="AU6" s="35" t="str">
        <f>IF(AU7="",NA(),AU7)</f>
        <v>-</v>
      </c>
      <c r="AV6" s="35" t="str">
        <f t="shared" ref="AV6:BD6" si="6">IF(AV7="",NA(),AV7)</f>
        <v>-</v>
      </c>
      <c r="AW6" s="35" t="str">
        <f t="shared" si="6"/>
        <v>-</v>
      </c>
      <c r="AX6" s="35" t="str">
        <f t="shared" si="6"/>
        <v>-</v>
      </c>
      <c r="AY6" s="35">
        <f t="shared" si="6"/>
        <v>18.79</v>
      </c>
      <c r="AZ6" s="35" t="str">
        <f t="shared" si="6"/>
        <v>-</v>
      </c>
      <c r="BA6" s="35" t="str">
        <f t="shared" si="6"/>
        <v>-</v>
      </c>
      <c r="BB6" s="35" t="str">
        <f t="shared" si="6"/>
        <v>-</v>
      </c>
      <c r="BC6" s="35" t="str">
        <f t="shared" si="6"/>
        <v>-</v>
      </c>
      <c r="BD6" s="35">
        <f t="shared" si="6"/>
        <v>100.47</v>
      </c>
      <c r="BE6" s="34" t="str">
        <f>IF(BE7="","",IF(BE7="-","【-】","【"&amp;SUBSTITUTE(TEXT(BE7,"#,##0.00"),"-","△")&amp;"】"))</f>
        <v>【106.38】</v>
      </c>
      <c r="BF6" s="35" t="str">
        <f>IF(BF7="",NA(),BF7)</f>
        <v>-</v>
      </c>
      <c r="BG6" s="35" t="str">
        <f t="shared" ref="BG6:BO6" si="7">IF(BG7="",NA(),BG7)</f>
        <v>-</v>
      </c>
      <c r="BH6" s="35" t="str">
        <f t="shared" si="7"/>
        <v>-</v>
      </c>
      <c r="BI6" s="35" t="str">
        <f t="shared" si="7"/>
        <v>-</v>
      </c>
      <c r="BJ6" s="35">
        <f t="shared" si="7"/>
        <v>144.91</v>
      </c>
      <c r="BK6" s="35" t="str">
        <f t="shared" si="7"/>
        <v>-</v>
      </c>
      <c r="BL6" s="35" t="str">
        <f t="shared" si="7"/>
        <v>-</v>
      </c>
      <c r="BM6" s="35" t="str">
        <f t="shared" si="7"/>
        <v>-</v>
      </c>
      <c r="BN6" s="35" t="str">
        <f t="shared" si="7"/>
        <v>-</v>
      </c>
      <c r="BO6" s="35">
        <f t="shared" si="7"/>
        <v>294.27</v>
      </c>
      <c r="BP6" s="34" t="str">
        <f>IF(BP7="","",IF(BP7="-","【-】","【"&amp;SUBSTITUTE(TEXT(BP7,"#,##0.00"),"-","△")&amp;"】"))</f>
        <v>【314.13】</v>
      </c>
      <c r="BQ6" s="35" t="str">
        <f>IF(BQ7="",NA(),BQ7)</f>
        <v>-</v>
      </c>
      <c r="BR6" s="35" t="str">
        <f t="shared" ref="BR6:BZ6" si="8">IF(BR7="",NA(),BR7)</f>
        <v>-</v>
      </c>
      <c r="BS6" s="35" t="str">
        <f t="shared" si="8"/>
        <v>-</v>
      </c>
      <c r="BT6" s="35" t="str">
        <f t="shared" si="8"/>
        <v>-</v>
      </c>
      <c r="BU6" s="35">
        <f t="shared" si="8"/>
        <v>45.68</v>
      </c>
      <c r="BV6" s="35" t="str">
        <f t="shared" si="8"/>
        <v>-</v>
      </c>
      <c r="BW6" s="35" t="str">
        <f t="shared" si="8"/>
        <v>-</v>
      </c>
      <c r="BX6" s="35" t="str">
        <f t="shared" si="8"/>
        <v>-</v>
      </c>
      <c r="BY6" s="35" t="str">
        <f t="shared" si="8"/>
        <v>-</v>
      </c>
      <c r="BZ6" s="35">
        <f t="shared" si="8"/>
        <v>60.59</v>
      </c>
      <c r="CA6" s="34" t="str">
        <f>IF(CA7="","",IF(CA7="-","【-】","【"&amp;SUBSTITUTE(TEXT(CA7,"#,##0.00"),"-","△")&amp;"】"))</f>
        <v>【58.42】</v>
      </c>
      <c r="CB6" s="35" t="str">
        <f>IF(CB7="",NA(),CB7)</f>
        <v>-</v>
      </c>
      <c r="CC6" s="35" t="str">
        <f t="shared" ref="CC6:CK6" si="9">IF(CC7="",NA(),CC7)</f>
        <v>-</v>
      </c>
      <c r="CD6" s="35" t="str">
        <f t="shared" si="9"/>
        <v>-</v>
      </c>
      <c r="CE6" s="35" t="str">
        <f t="shared" si="9"/>
        <v>-</v>
      </c>
      <c r="CF6" s="35">
        <f t="shared" si="9"/>
        <v>274.88</v>
      </c>
      <c r="CG6" s="35" t="str">
        <f t="shared" si="9"/>
        <v>-</v>
      </c>
      <c r="CH6" s="35" t="str">
        <f t="shared" si="9"/>
        <v>-</v>
      </c>
      <c r="CI6" s="35" t="str">
        <f t="shared" si="9"/>
        <v>-</v>
      </c>
      <c r="CJ6" s="35" t="str">
        <f t="shared" si="9"/>
        <v>-</v>
      </c>
      <c r="CK6" s="35">
        <f t="shared" si="9"/>
        <v>280.23</v>
      </c>
      <c r="CL6" s="34" t="str">
        <f>IF(CL7="","",IF(CL7="-","【-】","【"&amp;SUBSTITUTE(TEXT(CL7,"#,##0.00"),"-","△")&amp;"】"))</f>
        <v>【282.28】</v>
      </c>
      <c r="CM6" s="35" t="str">
        <f>IF(CM7="",NA(),CM7)</f>
        <v>-</v>
      </c>
      <c r="CN6" s="35" t="str">
        <f t="shared" ref="CN6:CV6" si="10">IF(CN7="",NA(),CN7)</f>
        <v>-</v>
      </c>
      <c r="CO6" s="35" t="str">
        <f t="shared" si="10"/>
        <v>-</v>
      </c>
      <c r="CP6" s="35" t="str">
        <f t="shared" si="10"/>
        <v>-</v>
      </c>
      <c r="CQ6" s="35">
        <f t="shared" si="10"/>
        <v>71.44</v>
      </c>
      <c r="CR6" s="35" t="str">
        <f t="shared" si="10"/>
        <v>-</v>
      </c>
      <c r="CS6" s="35" t="str">
        <f t="shared" si="10"/>
        <v>-</v>
      </c>
      <c r="CT6" s="35" t="str">
        <f t="shared" si="10"/>
        <v>-</v>
      </c>
      <c r="CU6" s="35" t="str">
        <f t="shared" si="10"/>
        <v>-</v>
      </c>
      <c r="CV6" s="35">
        <f t="shared" si="10"/>
        <v>58.19</v>
      </c>
      <c r="CW6" s="34" t="str">
        <f>IF(CW7="","",IF(CW7="-","【-】","【"&amp;SUBSTITUTE(TEXT(CW7,"#,##0.00"),"-","△")&amp;"】"))</f>
        <v>【57.83】</v>
      </c>
      <c r="CX6" s="35" t="str">
        <f>IF(CX7="",NA(),CX7)</f>
        <v>-</v>
      </c>
      <c r="CY6" s="35" t="str">
        <f t="shared" ref="CY6:DG6" si="11">IF(CY7="",NA(),CY7)</f>
        <v>-</v>
      </c>
      <c r="CZ6" s="35" t="str">
        <f t="shared" si="11"/>
        <v>-</v>
      </c>
      <c r="DA6" s="35" t="str">
        <f t="shared" si="11"/>
        <v>-</v>
      </c>
      <c r="DB6" s="35">
        <f t="shared" si="11"/>
        <v>100</v>
      </c>
      <c r="DC6" s="35" t="str">
        <f t="shared" si="11"/>
        <v>-</v>
      </c>
      <c r="DD6" s="35" t="str">
        <f t="shared" si="11"/>
        <v>-</v>
      </c>
      <c r="DE6" s="35" t="str">
        <f t="shared" si="11"/>
        <v>-</v>
      </c>
      <c r="DF6" s="35" t="str">
        <f t="shared" si="11"/>
        <v>-</v>
      </c>
      <c r="DG6" s="35">
        <f t="shared" si="11"/>
        <v>87.8</v>
      </c>
      <c r="DH6" s="34" t="str">
        <f>IF(DH7="","",IF(DH7="-","【-】","【"&amp;SUBSTITUTE(TEXT(DH7,"#,##0.00"),"-","△")&amp;"】"))</f>
        <v>【77.67】</v>
      </c>
      <c r="DI6" s="35" t="str">
        <f>IF(DI7="",NA(),DI7)</f>
        <v>-</v>
      </c>
      <c r="DJ6" s="35" t="str">
        <f t="shared" ref="DJ6:DR6" si="12">IF(DJ7="",NA(),DJ7)</f>
        <v>-</v>
      </c>
      <c r="DK6" s="35" t="str">
        <f t="shared" si="12"/>
        <v>-</v>
      </c>
      <c r="DL6" s="35" t="str">
        <f t="shared" si="12"/>
        <v>-</v>
      </c>
      <c r="DM6" s="35">
        <f t="shared" si="12"/>
        <v>4.59</v>
      </c>
      <c r="DN6" s="35" t="str">
        <f t="shared" si="12"/>
        <v>-</v>
      </c>
      <c r="DO6" s="35" t="str">
        <f t="shared" si="12"/>
        <v>-</v>
      </c>
      <c r="DP6" s="35" t="str">
        <f t="shared" si="12"/>
        <v>-</v>
      </c>
      <c r="DQ6" s="35" t="str">
        <f t="shared" si="12"/>
        <v>-</v>
      </c>
      <c r="DR6" s="35">
        <f t="shared" si="12"/>
        <v>15.74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32051</v>
      </c>
      <c r="D7" s="37">
        <v>46</v>
      </c>
      <c r="E7" s="37">
        <v>18</v>
      </c>
      <c r="F7" s="37">
        <v>0</v>
      </c>
      <c r="G7" s="37">
        <v>0</v>
      </c>
      <c r="H7" s="37" t="s">
        <v>96</v>
      </c>
      <c r="I7" s="37" t="s">
        <v>97</v>
      </c>
      <c r="J7" s="37" t="s">
        <v>98</v>
      </c>
      <c r="K7" s="37" t="s">
        <v>99</v>
      </c>
      <c r="L7" s="37" t="s">
        <v>100</v>
      </c>
      <c r="M7" s="37" t="s">
        <v>101</v>
      </c>
      <c r="N7" s="38" t="s">
        <v>102</v>
      </c>
      <c r="O7" s="38">
        <v>55.63</v>
      </c>
      <c r="P7" s="38">
        <v>4.68</v>
      </c>
      <c r="Q7" s="38">
        <v>100</v>
      </c>
      <c r="R7" s="38">
        <v>4180</v>
      </c>
      <c r="S7" s="38">
        <v>94438</v>
      </c>
      <c r="T7" s="38">
        <v>908.39</v>
      </c>
      <c r="U7" s="38">
        <v>103.96</v>
      </c>
      <c r="V7" s="38">
        <v>4397</v>
      </c>
      <c r="W7" s="38">
        <v>1.38</v>
      </c>
      <c r="X7" s="38">
        <v>3186.23</v>
      </c>
      <c r="Y7" s="38" t="s">
        <v>102</v>
      </c>
      <c r="Z7" s="38" t="s">
        <v>102</v>
      </c>
      <c r="AA7" s="38" t="s">
        <v>102</v>
      </c>
      <c r="AB7" s="38" t="s">
        <v>102</v>
      </c>
      <c r="AC7" s="38">
        <v>88.21</v>
      </c>
      <c r="AD7" s="38" t="s">
        <v>102</v>
      </c>
      <c r="AE7" s="38" t="s">
        <v>102</v>
      </c>
      <c r="AF7" s="38" t="s">
        <v>102</v>
      </c>
      <c r="AG7" s="38" t="s">
        <v>102</v>
      </c>
      <c r="AH7" s="38">
        <v>99.03</v>
      </c>
      <c r="AI7" s="38">
        <v>98.17</v>
      </c>
      <c r="AJ7" s="38" t="s">
        <v>102</v>
      </c>
      <c r="AK7" s="38" t="s">
        <v>102</v>
      </c>
      <c r="AL7" s="38" t="s">
        <v>102</v>
      </c>
      <c r="AM7" s="38" t="s">
        <v>102</v>
      </c>
      <c r="AN7" s="38">
        <v>162.47999999999999</v>
      </c>
      <c r="AO7" s="38" t="s">
        <v>102</v>
      </c>
      <c r="AP7" s="38" t="s">
        <v>102</v>
      </c>
      <c r="AQ7" s="38" t="s">
        <v>102</v>
      </c>
      <c r="AR7" s="38" t="s">
        <v>102</v>
      </c>
      <c r="AS7" s="38">
        <v>74.239999999999995</v>
      </c>
      <c r="AT7" s="38">
        <v>92.2</v>
      </c>
      <c r="AU7" s="38" t="s">
        <v>102</v>
      </c>
      <c r="AV7" s="38" t="s">
        <v>102</v>
      </c>
      <c r="AW7" s="38" t="s">
        <v>102</v>
      </c>
      <c r="AX7" s="38" t="s">
        <v>102</v>
      </c>
      <c r="AY7" s="38">
        <v>18.79</v>
      </c>
      <c r="AZ7" s="38" t="s">
        <v>102</v>
      </c>
      <c r="BA7" s="38" t="s">
        <v>102</v>
      </c>
      <c r="BB7" s="38" t="s">
        <v>102</v>
      </c>
      <c r="BC7" s="38" t="s">
        <v>102</v>
      </c>
      <c r="BD7" s="38">
        <v>100.47</v>
      </c>
      <c r="BE7" s="38">
        <v>106.38</v>
      </c>
      <c r="BF7" s="38" t="s">
        <v>102</v>
      </c>
      <c r="BG7" s="38" t="s">
        <v>102</v>
      </c>
      <c r="BH7" s="38" t="s">
        <v>102</v>
      </c>
      <c r="BI7" s="38" t="s">
        <v>102</v>
      </c>
      <c r="BJ7" s="38">
        <v>144.91</v>
      </c>
      <c r="BK7" s="38" t="s">
        <v>102</v>
      </c>
      <c r="BL7" s="38" t="s">
        <v>102</v>
      </c>
      <c r="BM7" s="38" t="s">
        <v>102</v>
      </c>
      <c r="BN7" s="38" t="s">
        <v>102</v>
      </c>
      <c r="BO7" s="38">
        <v>294.27</v>
      </c>
      <c r="BP7" s="38">
        <v>314.13</v>
      </c>
      <c r="BQ7" s="38" t="s">
        <v>102</v>
      </c>
      <c r="BR7" s="38" t="s">
        <v>102</v>
      </c>
      <c r="BS7" s="38" t="s">
        <v>102</v>
      </c>
      <c r="BT7" s="38" t="s">
        <v>102</v>
      </c>
      <c r="BU7" s="38">
        <v>45.68</v>
      </c>
      <c r="BV7" s="38" t="s">
        <v>102</v>
      </c>
      <c r="BW7" s="38" t="s">
        <v>102</v>
      </c>
      <c r="BX7" s="38" t="s">
        <v>102</v>
      </c>
      <c r="BY7" s="38" t="s">
        <v>102</v>
      </c>
      <c r="BZ7" s="38">
        <v>60.59</v>
      </c>
      <c r="CA7" s="38">
        <v>58.42</v>
      </c>
      <c r="CB7" s="38" t="s">
        <v>102</v>
      </c>
      <c r="CC7" s="38" t="s">
        <v>102</v>
      </c>
      <c r="CD7" s="38" t="s">
        <v>102</v>
      </c>
      <c r="CE7" s="38" t="s">
        <v>102</v>
      </c>
      <c r="CF7" s="38">
        <v>274.88</v>
      </c>
      <c r="CG7" s="38" t="s">
        <v>102</v>
      </c>
      <c r="CH7" s="38" t="s">
        <v>102</v>
      </c>
      <c r="CI7" s="38" t="s">
        <v>102</v>
      </c>
      <c r="CJ7" s="38" t="s">
        <v>102</v>
      </c>
      <c r="CK7" s="38">
        <v>280.23</v>
      </c>
      <c r="CL7" s="38">
        <v>282.27999999999997</v>
      </c>
      <c r="CM7" s="38" t="s">
        <v>102</v>
      </c>
      <c r="CN7" s="38" t="s">
        <v>102</v>
      </c>
      <c r="CO7" s="38" t="s">
        <v>102</v>
      </c>
      <c r="CP7" s="38" t="s">
        <v>102</v>
      </c>
      <c r="CQ7" s="38">
        <v>71.44</v>
      </c>
      <c r="CR7" s="38" t="s">
        <v>102</v>
      </c>
      <c r="CS7" s="38" t="s">
        <v>102</v>
      </c>
      <c r="CT7" s="38" t="s">
        <v>102</v>
      </c>
      <c r="CU7" s="38" t="s">
        <v>102</v>
      </c>
      <c r="CV7" s="38">
        <v>58.19</v>
      </c>
      <c r="CW7" s="38">
        <v>57.83</v>
      </c>
      <c r="CX7" s="38" t="s">
        <v>102</v>
      </c>
      <c r="CY7" s="38" t="s">
        <v>102</v>
      </c>
      <c r="CZ7" s="38" t="s">
        <v>102</v>
      </c>
      <c r="DA7" s="38" t="s">
        <v>102</v>
      </c>
      <c r="DB7" s="38">
        <v>100</v>
      </c>
      <c r="DC7" s="38" t="s">
        <v>102</v>
      </c>
      <c r="DD7" s="38" t="s">
        <v>102</v>
      </c>
      <c r="DE7" s="38" t="s">
        <v>102</v>
      </c>
      <c r="DF7" s="38" t="s">
        <v>102</v>
      </c>
      <c r="DG7" s="38">
        <v>87.8</v>
      </c>
      <c r="DH7" s="38">
        <v>77.67</v>
      </c>
      <c r="DI7" s="38" t="s">
        <v>102</v>
      </c>
      <c r="DJ7" s="38" t="s">
        <v>102</v>
      </c>
      <c r="DK7" s="38" t="s">
        <v>102</v>
      </c>
      <c r="DL7" s="38" t="s">
        <v>102</v>
      </c>
      <c r="DM7" s="38">
        <v>4.59</v>
      </c>
      <c r="DN7" s="38" t="s">
        <v>102</v>
      </c>
      <c r="DO7" s="38" t="s">
        <v>102</v>
      </c>
      <c r="DP7" s="38" t="s">
        <v>102</v>
      </c>
      <c r="DQ7" s="38" t="s">
        <v>102</v>
      </c>
      <c r="DR7" s="38">
        <v>15.74</v>
      </c>
      <c r="DS7" s="38">
        <v>15.64</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髙橋芳文</cp:lastModifiedBy>
  <cp:lastPrinted>2022-01-20T02:11:28Z</cp:lastPrinted>
  <dcterms:created xsi:type="dcterms:W3CDTF">2021-12-03T07:38:18Z</dcterms:created>
  <dcterms:modified xsi:type="dcterms:W3CDTF">2022-01-20T02:11:56Z</dcterms:modified>
  <cp:category/>
</cp:coreProperties>
</file>