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LGUser\HomeFolder$\ayako1857\Desktop\"/>
    </mc:Choice>
  </mc:AlternateContent>
  <workbookProtection workbookAlgorithmName="SHA-512" workbookHashValue="IFCJvKMqc1K8auyx7pE3nHsVLlfFnbuyprGtEeap42u/s4885ry58bXXcomNApl5/L6aYR/8in3Dqx5zDiAX8Q==" workbookSaltValue="HudLKHnd7VMSyL0IEXDDS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<sst xmlns="http://schemas.openxmlformats.org/spreadsheetml/2006/main" count="231" uniqueCount="117">
  <si>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</si>
  <si>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</si>
  <si>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</si>
  <si>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</si>
  <si>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</si>
  <si>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</si>
  <si>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</si>
  <si>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</si>
  <si>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</si>
  <si>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</si>
  <si>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</si>
  <si>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</si>
  <si>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</si>
  <si>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</si>
  <si>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</si>
  <si>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</si>
  <si>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</si>
  <si>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</si>
  <si>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</si>
  <si>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</si>
  <si>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</si>
  <si>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</si>
  <si>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</si>
  <si>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</si>
  <si>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</si>
  <si>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</si>
  <si>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</si>
  <si>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</si>
  <si>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</si>
  <si>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</si>
  <si>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</si>
  <si>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</si>
  <si>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</si>
  <si>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</si>
  <si>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</si>
  <si>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</si>
  <si>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</si>
  <si>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</si>
  <si>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</si>
  <si>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</si>
  <si>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</si>
  <si>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</si>
  <si>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</si>
  <si>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</si>
  <si>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</si>
  <si>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</si>
  <si>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</si>
  <si>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</si>
  <si>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</si>
  <si>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</si>
  <si>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</si>
  <si>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</si>
  <si>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</si>
  <si>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</si>
  <si>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</si>
  <si>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</si>
  <si>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</si>
  <si>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</si>
  <si>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</si>
  <si>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</si>
  <si>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</si>
  <si>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</si>
  <si>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</si>
  <si>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</si>
  <si>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</si>
  <si>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</si>
  <si>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</si>
  <si>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</si>
  <si>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</si>
  <si>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</si>
  <si>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</si>
  <si>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</si>
  <si>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</si>
  <si>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</si>
  <si>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</si>
  <si>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</si>
  <si>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</si>
  <si>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</si>
  <si>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</si>
  <si>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</si>
  <si>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</si>
  <si>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</si>
  <si>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</si>
  <si>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</si>
  <si>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</si>
  <si>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</si>
  <si>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</si>
  <si>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</si>
  <si>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</si>
  <si>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</si>
  <si>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</si>
  <si>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</si>
  <si>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</si>
  <si>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</si>
  <si>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</si>
  <si>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</si>
  <si>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</si>
  <si>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</si>
  <si>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</si>
  <si>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</si>
  <si>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</si>
  <si>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</si>
  <si>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</si>
  <si>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</si>
  <si>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</si>
  <si>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</si>
  <si>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</si>
  <si>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</si>
  <si>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</si>
  <si>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</si>
  <si>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</si>
  <si>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</si>
  <si>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</si>
  <si>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</si>
  <si>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各処理施設の更新については、花巻市農業集落排水事業最適整備構想に基づき、機能診断を実施した上で長寿命化対策である機能強化事業を実施している。
管路施設は2040年以降に耐用年数を迎えることとなり、効率的、計画的に更新していくために更新計画の策定が必要となる。</t>
  </si>
  <si>
    <t>農業集落排水事業について、全地区で整備は完了しており、施設の維持管理と更新を中心に事業実施している。
施設の維持管理については、計画的な更新とし費用の平準化を図るとともに、交付金等の財源の確保に努めていく。
平成30年度に公営企業会計へ移行したことから、
公営企業会計による詳細な経営分析を行い、使用料収入の確保のために水洗化支援制度の周知等による普及促進を図り、経営基盤の強化に努めていく。</t>
  </si>
  <si>
    <t>①経常収支比率は、使用料収入などの収益で、維持管理費や企業債利息等の費用をどの程度賄えているかを表す指標であるが、人口減少の影響により使用料収入が減少に転じており、R2から100%を下回った。今後において一層の効率化を図る。
②累積欠損金比率については、営業収益に対する累積欠損金の状況を表す指標である。累積欠損金は企業会計移行の際に計上されたものであり、横ばいとなっている。人口減少により使用料の増加は見込まれないため、維持管理費の削減等更なる改善に努めていく。
③流動比率については、企業債元金償還がピークを迎えているため流動負債の割合が高く類似団体平均を大きく下回っている。
④企業債残高対事業規模比率は、使用料収入に対する企業債残高の割合であり、現在は横ばいだが企業債残高は今後減少していく見込みである。
⑤経費回収率は、使用料で汚水処理費をどの程度賄えているかを示す指標であり、100%を下回っているため維持管理費の削減に努めていく。
⑥汚水処理原価は、有収水量1㎥当たりの汚水処理に要した費用であり、直近は横ばいで推移し全国平均並みであるが、一層の水洗化率向上と維持管理費の削減に努めていく。
⑦施設利用率は、汚水処理施設の利用状況を表したものであり、例年、類似団体平均を下回る3割程度の稼働状況となっている。
⑧水洗化率は上昇傾向にあるように見えるが、人口減少による分母の減の影響も大きいため、汲み取り世帯に意向調査するなど普及促進に努めていく。</t>
    <rPh sb="57" eb="59">
      <t>ジンコウ</t>
    </rPh>
    <rPh sb="59" eb="61">
      <t>ゲンショウ</t>
    </rPh>
    <rPh sb="62" eb="64">
      <t>エイキョウ</t>
    </rPh>
    <rPh sb="67" eb="69">
      <t>シヨウ</t>
    </rPh>
    <rPh sb="69" eb="70">
      <t>リョウ</t>
    </rPh>
    <rPh sb="70" eb="72">
      <t>シュウニュウ</t>
    </rPh>
    <rPh sb="73" eb="75">
      <t>ゲンショウ</t>
    </rPh>
    <rPh sb="76" eb="77">
      <t>テン</t>
    </rPh>
    <rPh sb="91" eb="93">
      <t>シタマワ</t>
    </rPh>
    <rPh sb="96" eb="98">
      <t>コンゴ</t>
    </rPh>
    <rPh sb="102" eb="104">
      <t>イッソウ</t>
    </rPh>
    <rPh sb="105" eb="108">
      <t>コウリツカ</t>
    </rPh>
    <rPh sb="109" eb="110">
      <t>ハカ</t>
    </rPh>
    <rPh sb="152" eb="154">
      <t>ルイセキ</t>
    </rPh>
    <rPh sb="154" eb="157">
      <t>ケッソンキン</t>
    </rPh>
    <rPh sb="158" eb="160">
      <t>キギョウ</t>
    </rPh>
    <rPh sb="160" eb="162">
      <t>カイケイ</t>
    </rPh>
    <rPh sb="162" eb="164">
      <t>イコウ</t>
    </rPh>
    <rPh sb="165" eb="166">
      <t>サイ</t>
    </rPh>
    <rPh sb="167" eb="169">
      <t>ケイジョウ</t>
    </rPh>
    <rPh sb="178" eb="179">
      <t>ヨコ</t>
    </rPh>
    <rPh sb="220" eb="221">
      <t>サラ</t>
    </rPh>
    <rPh sb="223" eb="225">
      <t>カイゼン</t>
    </rPh>
    <rPh sb="226" eb="227">
      <t>ツト</t>
    </rPh>
    <rPh sb="244" eb="246">
      <t>キギョウ</t>
    </rPh>
    <rPh sb="246" eb="247">
      <t>サイ</t>
    </rPh>
    <rPh sb="247" eb="249">
      <t>ガンキン</t>
    </rPh>
    <rPh sb="249" eb="251">
      <t>ショウカン</t>
    </rPh>
    <rPh sb="256" eb="257">
      <t>ムカ</t>
    </rPh>
    <rPh sb="263" eb="265">
      <t>リュウドウ</t>
    </rPh>
    <rPh sb="265" eb="267">
      <t>フサイ</t>
    </rPh>
    <rPh sb="268" eb="270">
      <t>ワリアイ</t>
    </rPh>
    <rPh sb="271" eb="272">
      <t>タカ</t>
    </rPh>
    <rPh sb="273" eb="275">
      <t>ルイジ</t>
    </rPh>
    <rPh sb="275" eb="277">
      <t>ダンタイ</t>
    </rPh>
    <rPh sb="277" eb="279">
      <t>ヘイキン</t>
    </rPh>
    <rPh sb="280" eb="281">
      <t>オオ</t>
    </rPh>
    <rPh sb="283" eb="285">
      <t>シタマワ</t>
    </rPh>
    <rPh sb="327" eb="329">
      <t>ゲンザイ</t>
    </rPh>
    <rPh sb="330" eb="331">
      <t>ヨコ</t>
    </rPh>
    <rPh sb="365" eb="368">
      <t>シヨウリョウ</t>
    </rPh>
    <rPh sb="369" eb="371">
      <t>オスイ</t>
    </rPh>
    <rPh sb="371" eb="373">
      <t>ショリ</t>
    </rPh>
    <rPh sb="373" eb="374">
      <t>ヒ</t>
    </rPh>
    <rPh sb="377" eb="379">
      <t>テイド</t>
    </rPh>
    <rPh sb="379" eb="380">
      <t>マカナ</t>
    </rPh>
    <rPh sb="386" eb="387">
      <t>シメ</t>
    </rPh>
    <rPh sb="388" eb="390">
      <t>シヒョウ</t>
    </rPh>
    <rPh sb="456" eb="458">
      <t>チョッキン</t>
    </rPh>
    <rPh sb="459" eb="460">
      <t>ヨコ</t>
    </rPh>
    <rPh sb="463" eb="465">
      <t>スイイ</t>
    </rPh>
    <rPh sb="466" eb="468">
      <t>ゼンコク</t>
    </rPh>
    <rPh sb="468" eb="470">
      <t>ヘイキン</t>
    </rPh>
    <rPh sb="470" eb="471">
      <t>ナ</t>
    </rPh>
    <rPh sb="477" eb="479">
      <t>イッソウ</t>
    </rPh>
    <rPh sb="532" eb="534">
      <t>レイネン</t>
    </rPh>
    <rPh sb="535" eb="537">
      <t>ルイジ</t>
    </rPh>
    <rPh sb="537" eb="539">
      <t>ダンタイ</t>
    </rPh>
    <rPh sb="539" eb="541">
      <t>ヘイキン</t>
    </rPh>
    <rPh sb="542" eb="544">
      <t>シタマワ</t>
    </rPh>
    <rPh sb="546" eb="547">
      <t>ワリ</t>
    </rPh>
    <rPh sb="547" eb="549">
      <t>テイド</t>
    </rPh>
    <rPh sb="550" eb="552">
      <t>カドウ</t>
    </rPh>
    <rPh sb="552" eb="554">
      <t>ジョウキョウ</t>
    </rPh>
    <rPh sb="568" eb="570">
      <t>ジョウショウ</t>
    </rPh>
    <rPh sb="570" eb="572">
      <t>ケイコウ</t>
    </rPh>
    <rPh sb="578" eb="579">
      <t>ミ</t>
    </rPh>
    <rPh sb="583" eb="585">
      <t>ジンコウ</t>
    </rPh>
    <rPh sb="585" eb="587">
      <t>ゲンショウ</t>
    </rPh>
    <rPh sb="590" eb="592">
      <t>ブンボ</t>
    </rPh>
    <rPh sb="593" eb="594">
      <t>ゲン</t>
    </rPh>
    <rPh sb="595" eb="597">
      <t>エイキョウ</t>
    </rPh>
    <rPh sb="598" eb="599">
      <t>オオ</t>
    </rPh>
    <rPh sb="604" eb="605">
      <t>ク</t>
    </rPh>
    <rPh sb="606" eb="607">
      <t>ト</t>
    </rPh>
    <rPh sb="608" eb="610">
      <t>セタイ</t>
    </rPh>
    <rPh sb="611" eb="613">
      <t>イコウ</t>
    </rPh>
    <rPh sb="613" eb="615">
      <t>チョウサ</t>
    </rPh>
    <rPh sb="619" eb="621">
      <t>フキュウ</t>
    </rPh>
    <rPh sb="621" eb="623">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</si>
</sst>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B3-4F0E-9203-DA42E0192B0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BBB3-4F0E-9203-DA42E0192B0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32.9</c:v>
                </c:pt>
                <c:pt idx="1">
                  <c:v>32.9</c:v>
                </c:pt>
                <c:pt idx="2">
                  <c:v>32.9</c:v>
                </c:pt>
                <c:pt idx="3">
                  <c:v>33.880000000000003</c:v>
                </c:pt>
                <c:pt idx="4">
                  <c:v>33.880000000000003</c:v>
                </c:pt>
              </c:numCache>
            </c:numRef>
          </c:val>
          <c:extLst>
            <c:ext xmlns:c16="http://schemas.microsoft.com/office/drawing/2014/chart" uri="{C3380CC4-5D6E-409C-BE32-E72D297353CC}">
              <c16:uniqueId val="{00000000-E5FE-4639-9DB8-5E47C1BB157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E5FE-4639-9DB8-5E47C1BB157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85.85</c:v>
                </c:pt>
                <c:pt idx="1">
                  <c:v>86.15</c:v>
                </c:pt>
                <c:pt idx="2">
                  <c:v>85.95</c:v>
                </c:pt>
                <c:pt idx="3">
                  <c:v>86.21</c:v>
                </c:pt>
                <c:pt idx="4">
                  <c:v>86.67</c:v>
                </c:pt>
              </c:numCache>
            </c:numRef>
          </c:val>
          <c:extLst>
            <c:ext xmlns:c16="http://schemas.microsoft.com/office/drawing/2014/chart" uri="{C3380CC4-5D6E-409C-BE32-E72D297353CC}">
              <c16:uniqueId val="{00000000-20B9-483B-A96A-BC3DB5C9DB7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20B9-483B-A96A-BC3DB5C9DB7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102.31</c:v>
                </c:pt>
                <c:pt idx="1">
                  <c:v>100.38</c:v>
                </c:pt>
                <c:pt idx="2">
                  <c:v>99.62</c:v>
                </c:pt>
                <c:pt idx="3">
                  <c:v>99.63</c:v>
                </c:pt>
                <c:pt idx="4">
                  <c:v>99.71</c:v>
                </c:pt>
              </c:numCache>
            </c:numRef>
          </c:val>
          <c:extLst>
            <c:ext xmlns:c16="http://schemas.microsoft.com/office/drawing/2014/chart" uri="{C3380CC4-5D6E-409C-BE32-E72D297353CC}">
              <c16:uniqueId val="{00000000-0BF9-4ED9-8C50-90B38DC21F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0BF9-4ED9-8C50-90B38DC21F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3.27</c:v>
                </c:pt>
                <c:pt idx="1">
                  <c:v>6.27</c:v>
                </c:pt>
                <c:pt idx="2">
                  <c:v>9.06</c:v>
                </c:pt>
                <c:pt idx="3">
                  <c:v>11.79</c:v>
                </c:pt>
                <c:pt idx="4">
                  <c:v>14.51</c:v>
                </c:pt>
              </c:numCache>
            </c:numRef>
          </c:val>
          <c:extLst>
            <c:ext xmlns:c16="http://schemas.microsoft.com/office/drawing/2014/chart" uri="{C3380CC4-5D6E-409C-BE32-E72D297353CC}">
              <c16:uniqueId val="{00000000-63EF-441B-A6F0-82F29C641E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63EF-441B-A6F0-82F29C641E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92-4556-B3C4-E148BABE6F3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692-4556-B3C4-E148BABE6F3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44.41</c:v>
                </c:pt>
                <c:pt idx="1">
                  <c:v>41.68</c:v>
                </c:pt>
                <c:pt idx="2">
                  <c:v>44.8</c:v>
                </c:pt>
                <c:pt idx="3">
                  <c:v>46.73</c:v>
                </c:pt>
                <c:pt idx="4">
                  <c:v>48.91</c:v>
                </c:pt>
              </c:numCache>
            </c:numRef>
          </c:val>
          <c:extLst>
            <c:ext xmlns:c16="http://schemas.microsoft.com/office/drawing/2014/chart" uri="{C3380CC4-5D6E-409C-BE32-E72D297353CC}">
              <c16:uniqueId val="{00000000-AEAB-4EDA-9C20-7139865551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AEAB-4EDA-9C20-7139865551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20.82</c:v>
                </c:pt>
                <c:pt idx="1">
                  <c:v>15.73</c:v>
                </c:pt>
                <c:pt idx="2">
                  <c:v>8.34</c:v>
                </c:pt>
                <c:pt idx="3">
                  <c:v>10.69</c:v>
                </c:pt>
                <c:pt idx="4">
                  <c:v>6.65</c:v>
                </c:pt>
              </c:numCache>
            </c:numRef>
          </c:val>
          <c:extLst>
            <c:ext xmlns:c16="http://schemas.microsoft.com/office/drawing/2014/chart" uri="{C3380CC4-5D6E-409C-BE32-E72D297353CC}">
              <c16:uniqueId val="{00000000-B4D6-49FB-AD8D-1C46D0F711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B4D6-49FB-AD8D-1C46D0F711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3044.72</c:v>
                </c:pt>
                <c:pt idx="1">
                  <c:v>989.9</c:v>
                </c:pt>
                <c:pt idx="2">
                  <c:v>1003.89</c:v>
                </c:pt>
                <c:pt idx="3">
                  <c:v>950.59</c:v>
                </c:pt>
                <c:pt idx="4">
                  <c:v>920.55</c:v>
                </c:pt>
              </c:numCache>
            </c:numRef>
          </c:val>
          <c:extLst>
            <c:ext xmlns:c16="http://schemas.microsoft.com/office/drawing/2014/chart" uri="{C3380CC4-5D6E-409C-BE32-E72D297353CC}">
              <c16:uniqueId val="{00000000-6585-49AB-9E65-ED0DC94EDC2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585-49AB-9E65-ED0DC94EDC2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46.96</c:v>
                </c:pt>
                <c:pt idx="1">
                  <c:v>51.41</c:v>
                </c:pt>
                <c:pt idx="2">
                  <c:v>51.46</c:v>
                </c:pt>
                <c:pt idx="3">
                  <c:v>52.02</c:v>
                </c:pt>
                <c:pt idx="4">
                  <c:v>52.24</c:v>
                </c:pt>
              </c:numCache>
            </c:numRef>
          </c:val>
          <c:extLst>
            <c:ext xmlns:c16="http://schemas.microsoft.com/office/drawing/2014/chart" uri="{C3380CC4-5D6E-409C-BE32-E72D297353CC}">
              <c16:uniqueId val="{00000000-85EB-4A4A-B98E-E9760E57D35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85EB-4A4A-B98E-E9760E57D35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299.99</c:v>
                </c:pt>
                <c:pt idx="1">
                  <c:v>276.98</c:v>
                </c:pt>
                <c:pt idx="2">
                  <c:v>274.38</c:v>
                </c:pt>
                <c:pt idx="3">
                  <c:v>271.75</c:v>
                </c:pt>
                <c:pt idx="4">
                  <c:v>271.87</c:v>
                </c:pt>
              </c:numCache>
            </c:numRef>
          </c:val>
          <c:extLst>
            <c:ext xmlns:c16="http://schemas.microsoft.com/office/drawing/2014/chart" uri="{C3380CC4-5D6E-409C-BE32-E72D297353CC}">
              <c16:uniqueId val="{00000000-29E1-427E-AE5B-F4780589AD0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29E1-427E-AE5B-F4780589AD0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2" zoomScaleNormal="100" workbookViewId="0">
      <selection activeCell="CA19" sqref="CA1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岩手県　花巻市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92385</v>
      </c>
      <c r="AM8" s="42"/>
      <c r="AN8" s="42"/>
      <c r="AO8" s="42"/>
      <c r="AP8" s="42"/>
      <c r="AQ8" s="42"/>
      <c r="AR8" s="42"/>
      <c r="AS8" s="42"/>
      <c r="AT8" s="35">
        <f>データ!T6</f>
        <v>908.39</v>
      </c>
      <c r="AU8" s="35"/>
      <c r="AV8" s="35"/>
      <c r="AW8" s="35"/>
      <c r="AX8" s="35"/>
      <c r="AY8" s="35"/>
      <c r="AZ8" s="35"/>
      <c r="BA8" s="35"/>
      <c r="BB8" s="35">
        <f>データ!U6</f>
        <v>101.7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45.11</v>
      </c>
      <c r="J10" s="35"/>
      <c r="K10" s="35"/>
      <c r="L10" s="35"/>
      <c r="M10" s="35"/>
      <c r="N10" s="35"/>
      <c r="O10" s="35"/>
      <c r="P10" s="35">
        <f>データ!P6</f>
        <v>14.32</v>
      </c>
      <c r="Q10" s="35"/>
      <c r="R10" s="35"/>
      <c r="S10" s="35"/>
      <c r="T10" s="35"/>
      <c r="U10" s="35"/>
      <c r="V10" s="35"/>
      <c r="W10" s="35">
        <f>データ!Q6</f>
        <v>95.22</v>
      </c>
      <c r="X10" s="35"/>
      <c r="Y10" s="35"/>
      <c r="Z10" s="35"/>
      <c r="AA10" s="35"/>
      <c r="AB10" s="35"/>
      <c r="AC10" s="35"/>
      <c r="AD10" s="42">
        <f>データ!R6</f>
        <v>2860</v>
      </c>
      <c r="AE10" s="42"/>
      <c r="AF10" s="42"/>
      <c r="AG10" s="42"/>
      <c r="AH10" s="42"/>
      <c r="AI10" s="42"/>
      <c r="AJ10" s="42"/>
      <c r="AK10" s="2"/>
      <c r="AL10" s="42">
        <f>データ!V6</f>
        <v>13133</v>
      </c>
      <c r="AM10" s="42"/>
      <c r="AN10" s="42"/>
      <c r="AO10" s="42"/>
      <c r="AP10" s="42"/>
      <c r="AQ10" s="42"/>
      <c r="AR10" s="42"/>
      <c r="AS10" s="42"/>
      <c r="AT10" s="35">
        <f>データ!W6</f>
        <v>7.24</v>
      </c>
      <c r="AU10" s="35"/>
      <c r="AV10" s="35"/>
      <c r="AW10" s="35"/>
      <c r="AX10" s="35"/>
      <c r="AY10" s="35"/>
      <c r="AZ10" s="35"/>
      <c r="BA10" s="35"/>
      <c r="BB10" s="35">
        <f>データ!X6</f>
        <v>1813.95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TTmRZaJ/kEnlfJuNsWFrACwmQyWflC9mUkwS4tmJZV+TAZEuCsQ8+ukefePzEtfpHwOgDoNJa6+P0fDs+QzZPg==" saltValue="hyAqrbs/r3M9JZ6ggUYK6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32051</v>
      </c>
      <c r="D6" s="19">
        <f t="shared" si="3"/>
        <v>46</v>
      </c>
      <c r="E6" s="19">
        <f t="shared" si="3"/>
        <v>17</v>
      </c>
      <c r="F6" s="19">
        <f t="shared" si="3"/>
        <v>5</v>
      </c>
      <c r="G6" s="19">
        <f t="shared" si="3"/>
        <v>0</v>
      </c>
      <c r="H6" s="19" t="str">
        <f t="shared" si="3"/>
        <v>岩手県　花巻市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45.11</v>
      </c>
      <c r="P6" s="20">
        <f t="shared" si="3"/>
        <v>14.32</v>
      </c>
      <c r="Q6" s="20">
        <f t="shared" si="3"/>
        <v>95.22</v>
      </c>
      <c r="R6" s="20">
        <f t="shared" si="3"/>
        <v>2860</v>
      </c>
      <c r="S6" s="20">
        <f t="shared" si="3"/>
        <v>92385</v>
      </c>
      <c r="T6" s="20">
        <f t="shared" si="3"/>
        <v>908.39</v>
      </c>
      <c r="U6" s="20">
        <f t="shared" si="3"/>
        <v>101.7</v>
      </c>
      <c r="V6" s="20">
        <f t="shared" si="3"/>
        <v>13133</v>
      </c>
      <c r="W6" s="20">
        <f t="shared" si="3"/>
        <v>7.24</v>
      </c>
      <c r="X6" s="20">
        <f t="shared" si="3"/>
        <v>1813.95</v>
      </c>
      <c r="Y6" s="21">
        <f>IF(Y7="",NA(),Y7)</f>
        <v>102.31</v>
      </c>
      <c r="Z6" s="21">
        <f t="shared" ref="Z6:AH6" si="4">IF(Z7="",NA(),Z7)</f>
        <v>100.38</v>
      </c>
      <c r="AA6" s="21">
        <f t="shared" si="4"/>
        <v>99.62</v>
      </c>
      <c r="AB6" s="21">
        <f t="shared" si="4"/>
        <v>99.63</v>
      </c>
      <c r="AC6" s="21">
        <f t="shared" si="4"/>
        <v>99.71</v>
      </c>
      <c r="AD6" s="21">
        <f t="shared" si="4"/>
        <v>101.77</v>
      </c>
      <c r="AE6" s="21">
        <f t="shared" si="4"/>
        <v>103.6</v>
      </c>
      <c r="AF6" s="21">
        <f t="shared" si="4"/>
        <v>106.37</v>
      </c>
      <c r="AG6" s="21">
        <f t="shared" si="4"/>
        <v>106.07</v>
      </c>
      <c r="AH6" s="21">
        <f t="shared" si="4"/>
        <v>105.5</v>
      </c>
      <c r="AI6" s="20" t="str">
        <f>IF(AI7="","",IF(AI7="-","【-】","【"&amp;SUBSTITUTE(TEXT(AI7,"#,##0.00"),"-","△")&amp;"】"))</f>
        <v>【103.61】</v>
      </c>
      <c r="AJ6" s="21">
        <f>IF(AJ7="",NA(),AJ7)</f>
        <v>44.41</v>
      </c>
      <c r="AK6" s="21">
        <f t="shared" ref="AK6:AS6" si="5">IF(AK7="",NA(),AK7)</f>
        <v>41.68</v>
      </c>
      <c r="AL6" s="21">
        <f t="shared" si="5"/>
        <v>44.8</v>
      </c>
      <c r="AM6" s="21">
        <f t="shared" si="5"/>
        <v>46.73</v>
      </c>
      <c r="AN6" s="21">
        <f t="shared" si="5"/>
        <v>48.91</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20.82</v>
      </c>
      <c r="AV6" s="21">
        <f t="shared" ref="AV6:BD6" si="6">IF(AV7="",NA(),AV7)</f>
        <v>15.73</v>
      </c>
      <c r="AW6" s="21">
        <f t="shared" si="6"/>
        <v>8.34</v>
      </c>
      <c r="AX6" s="21">
        <f t="shared" si="6"/>
        <v>10.69</v>
      </c>
      <c r="AY6" s="21">
        <f t="shared" si="6"/>
        <v>6.65</v>
      </c>
      <c r="AZ6" s="21">
        <f t="shared" si="6"/>
        <v>29.54</v>
      </c>
      <c r="BA6" s="21">
        <f t="shared" si="6"/>
        <v>26.99</v>
      </c>
      <c r="BB6" s="21">
        <f t="shared" si="6"/>
        <v>29.13</v>
      </c>
      <c r="BC6" s="21">
        <f t="shared" si="6"/>
        <v>35.69</v>
      </c>
      <c r="BD6" s="21">
        <f t="shared" si="6"/>
        <v>38.4</v>
      </c>
      <c r="BE6" s="20" t="str">
        <f>IF(BE7="","",IF(BE7="-","【-】","【"&amp;SUBSTITUTE(TEXT(BE7,"#,##0.00"),"-","△")&amp;"】"))</f>
        <v>【36.94】</v>
      </c>
      <c r="BF6" s="21">
        <f>IF(BF7="",NA(),BF7)</f>
        <v>3044.72</v>
      </c>
      <c r="BG6" s="21">
        <f t="shared" ref="BG6:BO6" si="7">IF(BG7="",NA(),BG7)</f>
        <v>989.9</v>
      </c>
      <c r="BH6" s="21">
        <f t="shared" si="7"/>
        <v>1003.89</v>
      </c>
      <c r="BI6" s="21">
        <f t="shared" si="7"/>
        <v>950.59</v>
      </c>
      <c r="BJ6" s="21">
        <f t="shared" si="7"/>
        <v>920.55</v>
      </c>
      <c r="BK6" s="21">
        <f t="shared" si="7"/>
        <v>789.46</v>
      </c>
      <c r="BL6" s="21">
        <f t="shared" si="7"/>
        <v>826.83</v>
      </c>
      <c r="BM6" s="21">
        <f t="shared" si="7"/>
        <v>867.83</v>
      </c>
      <c r="BN6" s="21">
        <f t="shared" si="7"/>
        <v>791.76</v>
      </c>
      <c r="BO6" s="21">
        <f t="shared" si="7"/>
        <v>900.82</v>
      </c>
      <c r="BP6" s="20" t="str">
        <f>IF(BP7="","",IF(BP7="-","【-】","【"&amp;SUBSTITUTE(TEXT(BP7,"#,##0.00"),"-","△")&amp;"】"))</f>
        <v>【809.19】</v>
      </c>
      <c r="BQ6" s="21">
        <f>IF(BQ7="",NA(),BQ7)</f>
        <v>46.96</v>
      </c>
      <c r="BR6" s="21">
        <f t="shared" ref="BR6:BZ6" si="8">IF(BR7="",NA(),BR7)</f>
        <v>51.41</v>
      </c>
      <c r="BS6" s="21">
        <f t="shared" si="8"/>
        <v>51.46</v>
      </c>
      <c r="BT6" s="21">
        <f t="shared" si="8"/>
        <v>52.02</v>
      </c>
      <c r="BU6" s="21">
        <f t="shared" si="8"/>
        <v>52.24</v>
      </c>
      <c r="BV6" s="21">
        <f t="shared" si="8"/>
        <v>57.77</v>
      </c>
      <c r="BW6" s="21">
        <f t="shared" si="8"/>
        <v>57.31</v>
      </c>
      <c r="BX6" s="21">
        <f t="shared" si="8"/>
        <v>57.08</v>
      </c>
      <c r="BY6" s="21">
        <f t="shared" si="8"/>
        <v>56.26</v>
      </c>
      <c r="BZ6" s="21">
        <f t="shared" si="8"/>
        <v>52.94</v>
      </c>
      <c r="CA6" s="20" t="str">
        <f>IF(CA7="","",IF(CA7="-","【-】","【"&amp;SUBSTITUTE(TEXT(CA7,"#,##0.00"),"-","△")&amp;"】"))</f>
        <v>【57.02】</v>
      </c>
      <c r="CB6" s="21">
        <f>IF(CB7="",NA(),CB7)</f>
        <v>299.99</v>
      </c>
      <c r="CC6" s="21">
        <f t="shared" ref="CC6:CK6" si="9">IF(CC7="",NA(),CC7)</f>
        <v>276.98</v>
      </c>
      <c r="CD6" s="21">
        <f t="shared" si="9"/>
        <v>274.38</v>
      </c>
      <c r="CE6" s="21">
        <f t="shared" si="9"/>
        <v>271.75</v>
      </c>
      <c r="CF6" s="21">
        <f t="shared" si="9"/>
        <v>271.87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32.9</v>
      </c>
      <c r="CN6" s="21">
        <f t="shared" ref="CN6:CV6" si="10">IF(CN7="",NA(),CN7)</f>
        <v>32.9</v>
      </c>
      <c r="CO6" s="21">
        <f t="shared" si="10"/>
        <v>32.9</v>
      </c>
      <c r="CP6" s="21">
        <f t="shared" si="10"/>
        <v>33.880000000000003</v>
      </c>
      <c r="CQ6" s="21">
        <f t="shared" si="10"/>
        <v>33.880000000000003</v>
      </c>
      <c r="CR6" s="21">
        <f t="shared" si="10"/>
        <v>50.68</v>
      </c>
      <c r="CS6" s="21">
        <f t="shared" si="10"/>
        <v>50.14</v>
      </c>
      <c r="CT6" s="21">
        <f t="shared" si="10"/>
        <v>54.83</v>
      </c>
      <c r="CU6" s="21">
        <f t="shared" si="10"/>
        <v>66.53</v>
      </c>
      <c r="CV6" s="21">
        <f t="shared" si="10"/>
        <v>52.35</v>
      </c>
      <c r="CW6" s="20" t="str">
        <f>IF(CW7="","",IF(CW7="-","【-】","【"&amp;SUBSTITUTE(TEXT(CW7,"#,##0.00"),"-","△")&amp;"】"))</f>
        <v>【52.55】</v>
      </c>
      <c r="CX6" s="21">
        <f>IF(CX7="",NA(),CX7)</f>
        <v>85.85</v>
      </c>
      <c r="CY6" s="21">
        <f t="shared" ref="CY6:DG6" si="11">IF(CY7="",NA(),CY7)</f>
        <v>86.15</v>
      </c>
      <c r="CZ6" s="21">
        <f t="shared" si="11"/>
        <v>85.95</v>
      </c>
      <c r="DA6" s="21">
        <f t="shared" si="11"/>
        <v>86.21</v>
      </c>
      <c r="DB6" s="21">
        <f t="shared" si="11"/>
        <v>86.67</v>
      </c>
      <c r="DC6" s="21">
        <f t="shared" si="11"/>
        <v>84.86</v>
      </c>
      <c r="DD6" s="21">
        <f t="shared" si="11"/>
        <v>84.98</v>
      </c>
      <c r="DE6" s="21">
        <f t="shared" si="11"/>
        <v>84.7</v>
      </c>
      <c r="DF6" s="21">
        <f t="shared" si="11"/>
        <v>84.67</v>
      </c>
      <c r="DG6" s="21">
        <f t="shared" si="11"/>
        <v>84.39</v>
      </c>
      <c r="DH6" s="20" t="str">
        <f>IF(DH7="","",IF(DH7="-","【-】","【"&amp;SUBSTITUTE(TEXT(DH7,"#,##0.00"),"-","△")&amp;"】"))</f>
        <v>【87.30】</v>
      </c>
      <c r="DI6" s="21">
        <f>IF(DI7="",NA(),DI7)</f>
        <v>3.27</v>
      </c>
      <c r="DJ6" s="21">
        <f t="shared" ref="DJ6:DR6" si="12">IF(DJ7="",NA(),DJ7)</f>
        <v>6.27</v>
      </c>
      <c r="DK6" s="21">
        <f t="shared" si="12"/>
        <v>9.06</v>
      </c>
      <c r="DL6" s="21">
        <f t="shared" si="12"/>
        <v>11.79</v>
      </c>
      <c r="DM6" s="21">
        <f t="shared" si="12"/>
        <v>14.51</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32051</v>
      </c>
      <c r="D7" s="23">
        <v>46</v>
      </c>
      <c r="E7" s="23">
        <v>17</v>
      </c>
      <c r="F7" s="23">
        <v>5</v>
      </c>
      <c r="G7" s="23">
        <v>0</v>
      </c>
      <c r="H7" s="23" t="s">
        <v>96</v>
      </c>
      <c r="I7" s="23" t="s">
        <v>97</v>
      </c>
      <c r="J7" s="23" t="s">
        <v>98</v>
      </c>
      <c r="K7" s="23" t="s">
        <v>99</v>
      </c>
      <c r="L7" s="23" t="s">
        <v>100</v>
      </c>
      <c r="M7" s="23" t="s">
        <v>101</v>
      </c>
      <c r="N7" s="24" t="s">
        <v>102</v>
      </c>
      <c r="O7" s="24">
        <v>45.11</v>
      </c>
      <c r="P7" s="24">
        <v>14.32</v>
      </c>
      <c r="Q7" s="24">
        <v>95.22</v>
      </c>
      <c r="R7" s="24">
        <v>2860</v>
      </c>
      <c r="S7" s="24">
        <v>92385</v>
      </c>
      <c r="T7" s="24">
        <v>908.39</v>
      </c>
      <c r="U7" s="24">
        <v>101.7</v>
      </c>
      <c r="V7" s="24">
        <v>13133</v>
      </c>
      <c r="W7" s="24">
        <v>7.24</v>
      </c>
      <c r="X7" s="24">
        <v>1813.95</v>
      </c>
      <c r="Y7" s="24">
        <v>102.31</v>
      </c>
      <c r="Z7" s="24">
        <v>100.38</v>
      </c>
      <c r="AA7" s="24">
        <v>99.62</v>
      </c>
      <c r="AB7" s="24">
        <v>99.63</v>
      </c>
      <c r="AC7" s="24">
        <v>99.71</v>
      </c>
      <c r="AD7" s="24">
        <v>101.77</v>
      </c>
      <c r="AE7" s="24">
        <v>103.6</v>
      </c>
      <c r="AF7" s="24">
        <v>106.37</v>
      </c>
      <c r="AG7" s="24">
        <v>106.07</v>
      </c>
      <c r="AH7" s="24">
        <v>105.5</v>
      </c>
      <c r="AI7" s="24">
        <v>103.61</v>
      </c>
      <c r="AJ7" s="24">
        <v>44.41</v>
      </c>
      <c r="AK7" s="24">
        <v>41.68</v>
      </c>
      <c r="AL7" s="24">
        <v>44.8</v>
      </c>
      <c r="AM7" s="24">
        <v>46.73</v>
      </c>
      <c r="AN7" s="24">
        <v>48.91</v>
      </c>
      <c r="AO7" s="24">
        <v>227.4</v>
      </c>
      <c r="AP7" s="24">
        <v>193.99</v>
      </c>
      <c r="AQ7" s="24">
        <v>139.02000000000001</v>
      </c>
      <c r="AR7" s="24">
        <v>132.04</v>
      </c>
      <c r="AS7" s="24">
        <v>145.43</v>
      </c>
      <c r="AT7" s="24">
        <v>133.62</v>
      </c>
      <c r="AU7" s="24">
        <v>20.82</v>
      </c>
      <c r="AV7" s="24">
        <v>15.73</v>
      </c>
      <c r="AW7" s="24">
        <v>8.34</v>
      </c>
      <c r="AX7" s="24">
        <v>10.69</v>
      </c>
      <c r="AY7" s="24">
        <v>6.65</v>
      </c>
      <c r="AZ7" s="24">
        <v>29.54</v>
      </c>
      <c r="BA7" s="24">
        <v>26.99</v>
      </c>
      <c r="BB7" s="24">
        <v>29.13</v>
      </c>
      <c r="BC7" s="24">
        <v>35.69</v>
      </c>
      <c r="BD7" s="24">
        <v>38.4</v>
      </c>
      <c r="BE7" s="24">
        <v>36.94</v>
      </c>
      <c r="BF7" s="24">
        <v>3044.72</v>
      </c>
      <c r="BG7" s="24">
        <v>989.9</v>
      </c>
      <c r="BH7" s="24">
        <v>1003.89</v>
      </c>
      <c r="BI7" s="24">
        <v>950.59</v>
      </c>
      <c r="BJ7" s="24">
        <v>920.55</v>
      </c>
      <c r="BK7" s="24">
        <v>789.46</v>
      </c>
      <c r="BL7" s="24">
        <v>826.83</v>
      </c>
      <c r="BM7" s="24">
        <v>867.83</v>
      </c>
      <c r="BN7" s="24">
        <v>791.76</v>
      </c>
      <c r="BO7" s="24">
        <v>900.82</v>
      </c>
      <c r="BP7" s="24">
        <v>809.19</v>
      </c>
      <c r="BQ7" s="24">
        <v>46.96</v>
      </c>
      <c r="BR7" s="24">
        <v>51.41</v>
      </c>
      <c r="BS7" s="24">
        <v>51.46</v>
      </c>
      <c r="BT7" s="24">
        <v>52.02</v>
      </c>
      <c r="BU7" s="24">
        <v>52.24</v>
      </c>
      <c r="BV7" s="24">
        <v>57.77</v>
      </c>
      <c r="BW7" s="24">
        <v>57.31</v>
      </c>
      <c r="BX7" s="24">
        <v>57.08</v>
      </c>
      <c r="BY7" s="24">
        <v>56.26</v>
      </c>
      <c r="BZ7" s="24">
        <v>52.94</v>
      </c>
      <c r="CA7" s="24">
        <v>57.02</v>
      </c>
      <c r="CB7" s="24">
        <v>299.99</v>
      </c>
      <c r="CC7" s="24">
        <v>276.98</v>
      </c>
      <c r="CD7" s="24">
        <v>274.38</v>
      </c>
      <c r="CE7" s="24">
        <v>271.75</v>
      </c>
      <c r="CF7" s="24">
        <v>271.87</v>
      </c>
      <c r="CG7" s="24">
        <v>274.35000000000002</v>
      </c>
      <c r="CH7" s="24">
        <v>273.52</v>
      </c>
      <c r="CI7" s="24">
        <v>274.99</v>
      </c>
      <c r="CJ7" s="24">
        <v>282.08999999999997</v>
      </c>
      <c r="CK7" s="24">
        <v>303.27999999999997</v>
      </c>
      <c r="CL7" s="24">
        <v>273.68</v>
      </c>
      <c r="CM7" s="24">
        <v>32.9</v>
      </c>
      <c r="CN7" s="24">
        <v>32.9</v>
      </c>
      <c r="CO7" s="24">
        <v>32.9</v>
      </c>
      <c r="CP7" s="24">
        <v>33.880000000000003</v>
      </c>
      <c r="CQ7" s="24">
        <v>33.880000000000003</v>
      </c>
      <c r="CR7" s="24">
        <v>50.68</v>
      </c>
      <c r="CS7" s="24">
        <v>50.14</v>
      </c>
      <c r="CT7" s="24">
        <v>54.83</v>
      </c>
      <c r="CU7" s="24">
        <v>66.53</v>
      </c>
      <c r="CV7" s="24">
        <v>52.35</v>
      </c>
      <c r="CW7" s="24">
        <v>52.55</v>
      </c>
      <c r="CX7" s="24">
        <v>85.85</v>
      </c>
      <c r="CY7" s="24">
        <v>86.15</v>
      </c>
      <c r="CZ7" s="24">
        <v>85.95</v>
      </c>
      <c r="DA7" s="24">
        <v>86.21</v>
      </c>
      <c r="DB7" s="24">
        <v>86.67</v>
      </c>
      <c r="DC7" s="24">
        <v>84.86</v>
      </c>
      <c r="DD7" s="24">
        <v>84.98</v>
      </c>
      <c r="DE7" s="24">
        <v>84.7</v>
      </c>
      <c r="DF7" s="24">
        <v>84.67</v>
      </c>
      <c r="DG7" s="24">
        <v>84.39</v>
      </c>
      <c r="DH7" s="24">
        <v>87.3</v>
      </c>
      <c r="DI7" s="24">
        <v>3.27</v>
      </c>
      <c r="DJ7" s="24">
        <v>6.27</v>
      </c>
      <c r="DK7" s="24">
        <v>9.06</v>
      </c>
      <c r="DL7" s="24">
        <v>11.79</v>
      </c>
      <c r="DM7" s="24">
        <v>14.51</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八重樫　綾子</cp:lastModifiedBy>
  <cp:lastPrinted>2024-01-23T09:24:57Z</cp:lastPrinted>
  <dcterms:created xsi:type="dcterms:W3CDTF">2023-12-12T00:59:38Z</dcterms:created>
  <dcterms:modified xsi:type="dcterms:W3CDTF">2024-02-01T04:54:06Z</dcterms:modified>
  <cp:category>
  </cp:category>
</cp:coreProperties>
</file>