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INTUser\HomeFolder$\kenshi2547\Desktop\新しいフォルダー\"/>
    </mc:Choice>
  </mc:AlternateContent>
  <workbookProtection workbookAlgorithmName="SHA-512" workbookHashValue="i+n+F03Volg4dBOMlCgM+nLHa+2YQyuNmFt/ig1EbKyxCCM8MIzaqm7I6Qg3xOPVk0jnu8iwvF2PDssZyxAcow==" workbookSaltValue="OrcuMN2bZY5XrYVOY3XCq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F85" i="4"/>
  <c r="E85" i="4"/>
  <c r="AT10" i="4"/>
  <c r="AL10" i="4"/>
  <c r="I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<sst xmlns="http://schemas.openxmlformats.org/spreadsheetml/2006/main" count="231" uniqueCount="117">
  <si>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</si>
  <si>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</si>
  <si>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</si>
  <si>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</si>
  <si>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</si>
  <si>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</si>
  <si>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</si>
  <si>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</si>
  <si>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</si>
  <si>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</si>
  <si>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</si>
  <si>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</si>
  <si>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</si>
  <si>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</si>
  <si>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</si>
  <si>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</si>
  <si>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</si>
  <si>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</si>
  <si>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</si>
  <si>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</si>
  <si>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</si>
  <si>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</si>
  <si>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</si>
  <si>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</si>
  <si>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</si>
  <si>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</si>
  <si>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</si>
  <si>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</si>
  <si>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</si>
  <si>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</si>
  <si>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</si>
  <si>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</si>
  <si>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</si>
  <si>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</si>
  <si>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</si>
  <si>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</si>
  <si>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</si>
  <si>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</si>
  <si>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</si>
  <si>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</si>
  <si>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</si>
  <si>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</si>
  <si>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</si>
  <si>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</si>
  <si>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</si>
  <si>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</si>
  <si>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</si>
  <si>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</si>
  <si>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</si>
  <si>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</si>
  <si>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</si>
  <si>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</si>
  <si>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</si>
  <si>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</si>
  <si>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</si>
  <si>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</si>
  <si>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</si>
  <si>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</si>
  <si>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</si>
  <si>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</si>
  <si>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</si>
  <si>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</si>
  <si>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</si>
  <si>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</si>
  <si>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</si>
  <si>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</si>
  <si>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</si>
  <si>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</si>
  <si>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</si>
  <si>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</si>
  <si>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</si>
  <si>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</si>
  <si>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</si>
  <si>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</si>
  <si>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</si>
  <si>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</si>
  <si>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</si>
  <si>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</si>
  <si>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</si>
  <si>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</si>
  <si>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</si>
  <si>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</si>
  <si>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</si>
  <si>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</si>
  <si>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</si>
  <si>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</si>
  <si>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</si>
  <si>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</si>
  <si>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</si>
  <si>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</si>
  <si>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</si>
  <si>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</si>
  <si>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</si>
  <si>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</si>
  <si>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</si>
  <si>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</si>
  <si>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</si>
  <si>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</si>
  <si>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</si>
  <si>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</si>
  <si>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</si>
  <si>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</si>
  <si>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</si>
  <si>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</si>
  <si>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</si>
  <si>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</si>
  <si>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</si>
  <si>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</si>
  <si>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</si>
  <si>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</si>
  <si>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</si>
  <si>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</si>
  <si>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</si>
  <si>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</si>
  <si>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使用料収入などの収益で、維持管理費や企業債利息の費用をどの程度賄えているかを示す指標であり、100%を超えて推移しているため健全な経営状況であるが、類似団体平均を下回っているため、一層効率的な経営に努める。令和5年度の減少は基準内繰入の減少が影響している。
②累積欠損金は発生していない。
③流動比率は、企業債元金償還がピークを迎えているため流動負債の割合が高く類似団体平均値を下回っている。
④企業債残高対事業規模比率は、使用料収入に対する企業債残高の割合であり、類似団体平均より低くなっている。ここ数年が企業債の償還ピークであるが、管路整備が概成したため企業債残高は今後減少していく見込みである。
⑤経費回収率は、使用料で汚水処理費をどの程度賄えているかを示す指標であり、100%以上で推移しており、類似団体に比べても健全な経営状況である。
⑥汚水処理原価は有収水量1㎥あたりの汚水処理に要した費用であり、類似団体平均より低く推移しており、今後もこのレベルの維持に努めていく。
⑦施設利用率は東和地区の東和浄化センターの利用状況を示したものである。
⑧水洗化率は年々増加しているが、人口減少による分母の減の影響もある。</t>
    <phoneticPr fontId="4"/>
  </si>
  <si>
    <t>下水道ストックマネジメント計画に基づき、施設の維持管理や長寿命化対策を実施しており、浄化センターの設備を中心に改築更新を行っている。
また、管路施設については腐食のおそれの大きい箇所の点検を順次実施している。
なお、管路施設の更新については、法定耐用年数では2030年代から本格的な更新時期を迎えることとなる。</t>
    <phoneticPr fontId="4"/>
  </si>
  <si>
    <t>令和3年度で管路整備事業が概成し、現在は処理施設の更新や管路施設の維持管理が事業の中心となっている。既存施設の維持管理費は固定費部分も多いため、人口減少や節水機器の普及に伴う使用料の減少をいかに抑えていくかが重要な課題となってくる。
施設の更新においては、ストックマネジメント計画に基づき実施し、交付金等の財源を確保しながら、より効率的な施設の管理に努めていく。
また、決算状況や財務諸表の分析及び類似団体との比較等による詳細な経営分析を行い、使用料収入の確保のために水洗化支援制度の周知等による普及促進を図り、経営基盤の強化に努めていく。</t>
    <rPh sb="185" eb="187">
      <t>ケッサン</t>
    </rPh>
    <rPh sb="187" eb="189">
      <t>ジョウキョウ</t>
    </rPh>
    <rPh sb="190" eb="194">
      <t>ザイムショヒョウ</t>
    </rPh>
    <rPh sb="195" eb="197">
      <t>ブンセキ</t>
    </rPh>
    <rPh sb="197" eb="198">
      <t>オヨ</t>
    </rPh>
    <rPh sb="199" eb="201">
      <t>ルイジ</t>
    </rPh>
    <rPh sb="201" eb="203">
      <t>ダンタイ</t>
    </rPh>
    <rPh sb="205" eb="207">
      <t>ヒカク</t>
    </rPh>
    <rPh sb="207" eb="208">
      <t>トウ</t>
    </rPh>
    <rPh sb="211" eb="213">
      <t>ショウサイ</t>
    </rPh>
    <rPh sb="214" eb="216">
      <t>ケイエイ</t>
    </rPh>
    <rPh sb="216" eb="218">
      <t>ブンセキ</t>
    </rPh>
    <rPh sb="219" eb="220">
      <t>オコナ</t>
    </rPh>
    <rPh sb="222" eb="225">
      <t>シヨウリョウ</t>
    </rPh>
    <rPh sb="225" eb="227">
      <t>シュウニュウ</t>
    </rPh>
    <rPh sb="228" eb="230">
      <t>カクホ</t>
    </rPh>
    <rPh sb="234" eb="237">
      <t>スイセンカ</t>
    </rPh>
    <rPh sb="237" eb="239">
      <t>シエン</t>
    </rPh>
    <rPh sb="239" eb="241">
      <t>セイド</t>
    </rPh>
    <rPh sb="242" eb="244">
      <t>シュウチ</t>
    </rPh>
    <rPh sb="244" eb="245">
      <t>トウ</t>
    </rPh>
    <rPh sb="248" eb="252">
      <t>フキュウソクシン</t>
    </rPh>
    <rPh sb="253" eb="254">
      <t>ハカ</t>
    </rPh>
    <rPh sb="256" eb="258">
      <t>ケイエイ</t>
    </rPh>
    <rPh sb="258" eb="260">
      <t>キバン</t>
    </rPh>
    <rPh sb="261" eb="263">
      <t>キョウカ</t>
    </rPh>
    <rPh sb="264" eb="26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</si>
</sst>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60-4304-9467-EE047F3C00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0.09</c:v>
                </c:pt>
                <c:pt idx="2">
                  <c:v>0.17</c:v>
                </c:pt>
                <c:pt idx="3">
                  <c:v>0.13</c:v>
                </c:pt>
                <c:pt idx="4">
                  <c:v>0.06</c:v>
                </c:pt>
              </c:numCache>
            </c:numRef>
          </c:val>
          <c:smooth val="0"/>
          <c:extLst>
            <c:ext xmlns:c16="http://schemas.microsoft.com/office/drawing/2014/chart" uri="{C3380CC4-5D6E-409C-BE32-E72D297353CC}">
              <c16:uniqueId val="{00000001-0F60-4304-9467-EE047F3C00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41.17</c:v>
                </c:pt>
                <c:pt idx="1">
                  <c:v>44.73</c:v>
                </c:pt>
                <c:pt idx="2">
                  <c:v>43.72</c:v>
                </c:pt>
                <c:pt idx="3">
                  <c:v>43.19</c:v>
                </c:pt>
                <c:pt idx="4">
                  <c:v>42.18</c:v>
                </c:pt>
              </c:numCache>
            </c:numRef>
          </c:val>
          <c:extLst>
            <c:ext xmlns:c16="http://schemas.microsoft.com/office/drawing/2014/chart" uri="{C3380CC4-5D6E-409C-BE32-E72D297353CC}">
              <c16:uniqueId val="{00000000-83CD-4F08-BAB9-11FD9315E8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61.4</c:v>
                </c:pt>
                <c:pt idx="1">
                  <c:v>65.28</c:v>
                </c:pt>
                <c:pt idx="2">
                  <c:v>64.92</c:v>
                </c:pt>
                <c:pt idx="3">
                  <c:v>64.14</c:v>
                </c:pt>
                <c:pt idx="4">
                  <c:v>63.71</c:v>
                </c:pt>
              </c:numCache>
            </c:numRef>
          </c:val>
          <c:smooth val="0"/>
          <c:extLst>
            <c:ext xmlns:c16="http://schemas.microsoft.com/office/drawing/2014/chart" uri="{C3380CC4-5D6E-409C-BE32-E72D297353CC}">
              <c16:uniqueId val="{00000001-83CD-4F08-BAB9-11FD9315E8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85.97</c:v>
                </c:pt>
                <c:pt idx="1">
                  <c:v>86.63</c:v>
                </c:pt>
                <c:pt idx="2">
                  <c:v>87.36</c:v>
                </c:pt>
                <c:pt idx="3">
                  <c:v>87.88</c:v>
                </c:pt>
                <c:pt idx="4">
                  <c:v>88.43</c:v>
                </c:pt>
              </c:numCache>
            </c:numRef>
          </c:val>
          <c:extLst>
            <c:ext xmlns:c16="http://schemas.microsoft.com/office/drawing/2014/chart" uri="{C3380CC4-5D6E-409C-BE32-E72D297353CC}">
              <c16:uniqueId val="{00000000-E38F-44FC-851B-3B369D1D90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92.72</c:v>
                </c:pt>
                <c:pt idx="2">
                  <c:v>92.88</c:v>
                </c:pt>
                <c:pt idx="3">
                  <c:v>92.9</c:v>
                </c:pt>
                <c:pt idx="4">
                  <c:v>92.89</c:v>
                </c:pt>
              </c:numCache>
            </c:numRef>
          </c:val>
          <c:smooth val="0"/>
          <c:extLst>
            <c:ext xmlns:c16="http://schemas.microsoft.com/office/drawing/2014/chart" uri="{C3380CC4-5D6E-409C-BE32-E72D297353CC}">
              <c16:uniqueId val="{00000001-E38F-44FC-851B-3B369D1D90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102.37</c:v>
                </c:pt>
                <c:pt idx="1">
                  <c:v>103.29</c:v>
                </c:pt>
                <c:pt idx="2">
                  <c:v>104.62</c:v>
                </c:pt>
                <c:pt idx="3">
                  <c:v>104.82</c:v>
                </c:pt>
                <c:pt idx="4">
                  <c:v>102.94</c:v>
                </c:pt>
              </c:numCache>
            </c:numRef>
          </c:val>
          <c:extLst>
            <c:ext xmlns:c16="http://schemas.microsoft.com/office/drawing/2014/chart" uri="{C3380CC4-5D6E-409C-BE32-E72D297353CC}">
              <c16:uniqueId val="{00000000-F562-445D-9BF1-6BC6110B51B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107.15</c:v>
                </c:pt>
                <c:pt idx="1">
                  <c:v>107.85</c:v>
                </c:pt>
                <c:pt idx="2">
                  <c:v>108.04</c:v>
                </c:pt>
                <c:pt idx="3">
                  <c:v>107.49</c:v>
                </c:pt>
                <c:pt idx="4">
                  <c:v>107.64</c:v>
                </c:pt>
              </c:numCache>
            </c:numRef>
          </c:val>
          <c:smooth val="0"/>
          <c:extLst>
            <c:ext xmlns:c16="http://schemas.microsoft.com/office/drawing/2014/chart" uri="{C3380CC4-5D6E-409C-BE32-E72D297353CC}">
              <c16:uniqueId val="{00000001-F562-445D-9BF1-6BC6110B51B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10.67</c:v>
                </c:pt>
                <c:pt idx="1">
                  <c:v>13.14</c:v>
                </c:pt>
                <c:pt idx="2">
                  <c:v>15.73</c:v>
                </c:pt>
                <c:pt idx="3">
                  <c:v>18.399999999999999</c:v>
                </c:pt>
                <c:pt idx="4">
                  <c:v>21.05</c:v>
                </c:pt>
              </c:numCache>
            </c:numRef>
          </c:val>
          <c:extLst>
            <c:ext xmlns:c16="http://schemas.microsoft.com/office/drawing/2014/chart" uri="{C3380CC4-5D6E-409C-BE32-E72D297353CC}">
              <c16:uniqueId val="{00000000-9074-4070-916D-6277F89468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17.239999999999998</c:v>
                </c:pt>
                <c:pt idx="1">
                  <c:v>23.79</c:v>
                </c:pt>
                <c:pt idx="2">
                  <c:v>25.66</c:v>
                </c:pt>
                <c:pt idx="3">
                  <c:v>27.46</c:v>
                </c:pt>
                <c:pt idx="4">
                  <c:v>29.93</c:v>
                </c:pt>
              </c:numCache>
            </c:numRef>
          </c:val>
          <c:smooth val="0"/>
          <c:extLst>
            <c:ext xmlns:c16="http://schemas.microsoft.com/office/drawing/2014/chart" uri="{C3380CC4-5D6E-409C-BE32-E72D297353CC}">
              <c16:uniqueId val="{00000001-9074-4070-916D-6277F89468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89-41BD-9B11-1E2083440A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0.11</c:v>
                </c:pt>
                <c:pt idx="1">
                  <c:v>1.22</c:v>
                </c:pt>
                <c:pt idx="2">
                  <c:v>1.61</c:v>
                </c:pt>
                <c:pt idx="3">
                  <c:v>2.08</c:v>
                </c:pt>
                <c:pt idx="4">
                  <c:v>2.74</c:v>
                </c:pt>
              </c:numCache>
            </c:numRef>
          </c:val>
          <c:smooth val="0"/>
          <c:extLst>
            <c:ext xmlns:c16="http://schemas.microsoft.com/office/drawing/2014/chart" uri="{C3380CC4-5D6E-409C-BE32-E72D297353CC}">
              <c16:uniqueId val="{00000001-CF89-41BD-9B11-1E2083440A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23-42FE-9CA9-0FAE890177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15.68</c:v>
                </c:pt>
                <c:pt idx="1">
                  <c:v>4.72</c:v>
                </c:pt>
                <c:pt idx="2">
                  <c:v>4.49</c:v>
                </c:pt>
                <c:pt idx="3">
                  <c:v>5.41</c:v>
                </c:pt>
                <c:pt idx="4">
                  <c:v>5.61</c:v>
                </c:pt>
              </c:numCache>
            </c:numRef>
          </c:val>
          <c:smooth val="0"/>
          <c:extLst>
            <c:ext xmlns:c16="http://schemas.microsoft.com/office/drawing/2014/chart" uri="{C3380CC4-5D6E-409C-BE32-E72D297353CC}">
              <c16:uniqueId val="{00000001-DD23-42FE-9CA9-0FAE890177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22.57</c:v>
                </c:pt>
                <c:pt idx="1">
                  <c:v>22.73</c:v>
                </c:pt>
                <c:pt idx="2">
                  <c:v>13.25</c:v>
                </c:pt>
                <c:pt idx="3">
                  <c:v>7.15</c:v>
                </c:pt>
                <c:pt idx="4">
                  <c:v>20.440000000000001</c:v>
                </c:pt>
              </c:numCache>
            </c:numRef>
          </c:val>
          <c:extLst>
            <c:ext xmlns:c16="http://schemas.microsoft.com/office/drawing/2014/chart" uri="{C3380CC4-5D6E-409C-BE32-E72D297353CC}">
              <c16:uniqueId val="{00000000-C80E-4BB3-893A-A40D15B567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46.82</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C80E-4BB3-893A-A40D15B567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509.84</c:v>
                </c:pt>
                <c:pt idx="1">
                  <c:v>522.14</c:v>
                </c:pt>
                <c:pt idx="2">
                  <c:v>457.18</c:v>
                </c:pt>
                <c:pt idx="3">
                  <c:v>424.62</c:v>
                </c:pt>
                <c:pt idx="4">
                  <c:v>453.88</c:v>
                </c:pt>
              </c:numCache>
            </c:numRef>
          </c:val>
          <c:extLst>
            <c:ext xmlns:c16="http://schemas.microsoft.com/office/drawing/2014/chart" uri="{C3380CC4-5D6E-409C-BE32-E72D297353CC}">
              <c16:uniqueId val="{00000000-DAF8-4559-9883-A8FF20B2CE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1028.05</c:v>
                </c:pt>
                <c:pt idx="1">
                  <c:v>857.88</c:v>
                </c:pt>
                <c:pt idx="2">
                  <c:v>825.1</c:v>
                </c:pt>
                <c:pt idx="3">
                  <c:v>789.87</c:v>
                </c:pt>
                <c:pt idx="4">
                  <c:v>749.43</c:v>
                </c:pt>
              </c:numCache>
            </c:numRef>
          </c:val>
          <c:smooth val="0"/>
          <c:extLst>
            <c:ext xmlns:c16="http://schemas.microsoft.com/office/drawing/2014/chart" uri="{C3380CC4-5D6E-409C-BE32-E72D297353CC}">
              <c16:uniqueId val="{00000001-DAF8-4559-9883-A8FF20B2CE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113.77</c:v>
                </c:pt>
                <c:pt idx="1">
                  <c:v>116.31</c:v>
                </c:pt>
                <c:pt idx="2">
                  <c:v>118.3</c:v>
                </c:pt>
                <c:pt idx="3">
                  <c:v>116.03</c:v>
                </c:pt>
                <c:pt idx="4">
                  <c:v>109.02</c:v>
                </c:pt>
              </c:numCache>
            </c:numRef>
          </c:val>
          <c:extLst>
            <c:ext xmlns:c16="http://schemas.microsoft.com/office/drawing/2014/chart" uri="{C3380CC4-5D6E-409C-BE32-E72D297353CC}">
              <c16:uniqueId val="{00000000-F5EF-42AE-B1C2-4567009BA8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94.73</c:v>
                </c:pt>
                <c:pt idx="1">
                  <c:v>94.97</c:v>
                </c:pt>
                <c:pt idx="2">
                  <c:v>97.07</c:v>
                </c:pt>
                <c:pt idx="3">
                  <c:v>98.06</c:v>
                </c:pt>
                <c:pt idx="4">
                  <c:v>98.46</c:v>
                </c:pt>
              </c:numCache>
            </c:numRef>
          </c:val>
          <c:smooth val="0"/>
          <c:extLst>
            <c:ext xmlns:c16="http://schemas.microsoft.com/office/drawing/2014/chart" uri="{C3380CC4-5D6E-409C-BE32-E72D297353CC}">
              <c16:uniqueId val="{00000001-F5EF-42AE-B1C2-4567009BA8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131.25</c:v>
                </c:pt>
                <c:pt idx="1">
                  <c:v>127.79</c:v>
                </c:pt>
                <c:pt idx="2">
                  <c:v>126.54</c:v>
                </c:pt>
                <c:pt idx="3">
                  <c:v>129.4</c:v>
                </c:pt>
                <c:pt idx="4">
                  <c:v>138.37</c:v>
                </c:pt>
              </c:numCache>
            </c:numRef>
          </c:val>
          <c:extLst>
            <c:ext xmlns:c16="http://schemas.microsoft.com/office/drawing/2014/chart" uri="{C3380CC4-5D6E-409C-BE32-E72D297353CC}">
              <c16:uniqueId val="{00000000-17C5-48DF-853C-B7D712DDAB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160.91</c:v>
                </c:pt>
                <c:pt idx="1">
                  <c:v>159.49</c:v>
                </c:pt>
                <c:pt idx="2">
                  <c:v>157.81</c:v>
                </c:pt>
                <c:pt idx="3">
                  <c:v>157.37</c:v>
                </c:pt>
                <c:pt idx="4">
                  <c:v>157.44999999999999</c:v>
                </c:pt>
              </c:numCache>
            </c:numRef>
          </c:val>
          <c:smooth val="0"/>
          <c:extLst>
            <c:ext xmlns:c16="http://schemas.microsoft.com/office/drawing/2014/chart" uri="{C3380CC4-5D6E-409C-BE32-E72D297353CC}">
              <c16:uniqueId val="{00000001-17C5-48DF-853C-B7D712DDAB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岩手県　花巻市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91094</v>
      </c>
      <c r="AM8" s="41"/>
      <c r="AN8" s="41"/>
      <c r="AO8" s="41"/>
      <c r="AP8" s="41"/>
      <c r="AQ8" s="41"/>
      <c r="AR8" s="41"/>
      <c r="AS8" s="41"/>
      <c r="AT8" s="34">
        <f>データ!T6</f>
        <v>908.39</v>
      </c>
      <c r="AU8" s="34"/>
      <c r="AV8" s="34"/>
      <c r="AW8" s="34"/>
      <c r="AX8" s="34"/>
      <c r="AY8" s="34"/>
      <c r="AZ8" s="34"/>
      <c r="BA8" s="34"/>
      <c r="BB8" s="34">
        <f>データ!U6</f>
        <v>100.28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40.61</v>
      </c>
      <c r="J10" s="34"/>
      <c r="K10" s="34"/>
      <c r="L10" s="34"/>
      <c r="M10" s="34"/>
      <c r="N10" s="34"/>
      <c r="O10" s="34"/>
      <c r="P10" s="34">
        <f>データ!P6</f>
        <v>63.79</v>
      </c>
      <c r="Q10" s="34"/>
      <c r="R10" s="34"/>
      <c r="S10" s="34"/>
      <c r="T10" s="34"/>
      <c r="U10" s="34"/>
      <c r="V10" s="34"/>
      <c r="W10" s="34">
        <f>データ!Q6</f>
        <v>90.32</v>
      </c>
      <c r="X10" s="34"/>
      <c r="Y10" s="34"/>
      <c r="Z10" s="34"/>
      <c r="AA10" s="34"/>
      <c r="AB10" s="34"/>
      <c r="AC10" s="34"/>
      <c r="AD10" s="41">
        <f>データ!R6</f>
        <v>2860</v>
      </c>
      <c r="AE10" s="41"/>
      <c r="AF10" s="41"/>
      <c r="AG10" s="41"/>
      <c r="AH10" s="41"/>
      <c r="AI10" s="41"/>
      <c r="AJ10" s="41"/>
      <c r="AK10" s="2"/>
      <c r="AL10" s="41">
        <f>データ!V6</f>
        <v>57706</v>
      </c>
      <c r="AM10" s="41"/>
      <c r="AN10" s="41"/>
      <c r="AO10" s="41"/>
      <c r="AP10" s="41"/>
      <c r="AQ10" s="41"/>
      <c r="AR10" s="41"/>
      <c r="AS10" s="41"/>
      <c r="AT10" s="34">
        <f>データ!W6</f>
        <v>24.85</v>
      </c>
      <c r="AU10" s="34"/>
      <c r="AV10" s="34"/>
      <c r="AW10" s="34"/>
      <c r="AX10" s="34"/>
      <c r="AY10" s="34"/>
      <c r="AZ10" s="34"/>
      <c r="BA10" s="34"/>
      <c r="BB10" s="34">
        <f>データ!X6</f>
        <v>2322.17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115</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116</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YTwqzCC9UhQqv7e6sAu1BYRFlC98GHUsHZYXtodrASwT3FgsZsGF14hynl4EqtUMpaWHspFColnrmY2mquEVg==" saltValue="S6y/UC4SjII/Pxtq8VHqv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32051</v>
      </c>
      <c r="D6" s="19">
        <f t="shared" si="3"/>
        <v>46</v>
      </c>
      <c r="E6" s="19">
        <f t="shared" si="3"/>
        <v>17</v>
      </c>
      <c r="F6" s="19">
        <f t="shared" si="3"/>
        <v>1</v>
      </c>
      <c r="G6" s="19">
        <f t="shared" si="3"/>
        <v>0</v>
      </c>
      <c r="H6" s="19" t="str">
        <f t="shared" si="3"/>
        <v>岩手県　花巻市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40.61</v>
      </c>
      <c r="P6" s="20">
        <f t="shared" si="3"/>
        <v>63.79</v>
      </c>
      <c r="Q6" s="20">
        <f t="shared" si="3"/>
        <v>90.32</v>
      </c>
      <c r="R6" s="20">
        <f t="shared" si="3"/>
        <v>2860</v>
      </c>
      <c r="S6" s="20">
        <f t="shared" si="3"/>
        <v>91094</v>
      </c>
      <c r="T6" s="20">
        <f t="shared" si="3"/>
        <v>908.39</v>
      </c>
      <c r="U6" s="20">
        <f t="shared" si="3"/>
        <v>100.28</v>
      </c>
      <c r="V6" s="20">
        <f t="shared" si="3"/>
        <v>57706</v>
      </c>
      <c r="W6" s="20">
        <f t="shared" si="3"/>
        <v>24.85</v>
      </c>
      <c r="X6" s="20">
        <f t="shared" si="3"/>
        <v>2322.17</v>
      </c>
      <c r="Y6" s="21">
        <f>IF(Y7="",NA(),Y7)</f>
        <v>102.37</v>
      </c>
      <c r="Z6" s="21">
        <f t="shared" ref="Z6:AH6" si="4">IF(Z7="",NA(),Z7)</f>
        <v>103.29</v>
      </c>
      <c r="AA6" s="21">
        <f t="shared" si="4"/>
        <v>104.62</v>
      </c>
      <c r="AB6" s="21">
        <f t="shared" si="4"/>
        <v>104.82</v>
      </c>
      <c r="AC6" s="21">
        <f t="shared" si="4"/>
        <v>102.94</v>
      </c>
      <c r="AD6" s="21">
        <f t="shared" si="4"/>
        <v>107.15</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15.68</v>
      </c>
      <c r="AP6" s="21">
        <f t="shared" si="5"/>
        <v>4.72</v>
      </c>
      <c r="AQ6" s="21">
        <f t="shared" si="5"/>
        <v>4.49</v>
      </c>
      <c r="AR6" s="21">
        <f t="shared" si="5"/>
        <v>5.41</v>
      </c>
      <c r="AS6" s="21">
        <f t="shared" si="5"/>
        <v>5.61</v>
      </c>
      <c r="AT6" s="20" t="str">
        <f>IF(AT7="","",IF(AT7="-","【-】","【"&amp;SUBSTITUTE(TEXT(AT7,"#,##0.00"),"-","△")&amp;"】"))</f>
        <v>【3.03】</v>
      </c>
      <c r="AU6" s="21">
        <f>IF(AU7="",NA(),AU7)</f>
        <v>22.57</v>
      </c>
      <c r="AV6" s="21">
        <f t="shared" ref="AV6:BD6" si="6">IF(AV7="",NA(),AV7)</f>
        <v>22.73</v>
      </c>
      <c r="AW6" s="21">
        <f t="shared" si="6"/>
        <v>13.25</v>
      </c>
      <c r="AX6" s="21">
        <f t="shared" si="6"/>
        <v>7.15</v>
      </c>
      <c r="AY6" s="21">
        <f t="shared" si="6"/>
        <v>20.440000000000001</v>
      </c>
      <c r="AZ6" s="21">
        <f t="shared" si="6"/>
        <v>46.82</v>
      </c>
      <c r="BA6" s="21">
        <f t="shared" si="6"/>
        <v>67.930000000000007</v>
      </c>
      <c r="BB6" s="21">
        <f t="shared" si="6"/>
        <v>68.53</v>
      </c>
      <c r="BC6" s="21">
        <f t="shared" si="6"/>
        <v>69.180000000000007</v>
      </c>
      <c r="BD6" s="21">
        <f t="shared" si="6"/>
        <v>76.319999999999993</v>
      </c>
      <c r="BE6" s="20" t="str">
        <f>IF(BE7="","",IF(BE7="-","【-】","【"&amp;SUBSTITUTE(TEXT(BE7,"#,##0.00"),"-","△")&amp;"】"))</f>
        <v>【78.43】</v>
      </c>
      <c r="BF6" s="21">
        <f>IF(BF7="",NA(),BF7)</f>
        <v>509.84</v>
      </c>
      <c r="BG6" s="21">
        <f t="shared" ref="BG6:BO6" si="7">IF(BG7="",NA(),BG7)</f>
        <v>522.14</v>
      </c>
      <c r="BH6" s="21">
        <f t="shared" si="7"/>
        <v>457.18</v>
      </c>
      <c r="BI6" s="21">
        <f t="shared" si="7"/>
        <v>424.62</v>
      </c>
      <c r="BJ6" s="21">
        <f t="shared" si="7"/>
        <v>453.88</v>
      </c>
      <c r="BK6" s="21">
        <f t="shared" si="7"/>
        <v>1028.05</v>
      </c>
      <c r="BL6" s="21">
        <f t="shared" si="7"/>
        <v>857.88</v>
      </c>
      <c r="BM6" s="21">
        <f t="shared" si="7"/>
        <v>825.1</v>
      </c>
      <c r="BN6" s="21">
        <f t="shared" si="7"/>
        <v>789.87</v>
      </c>
      <c r="BO6" s="21">
        <f t="shared" si="7"/>
        <v>749.43</v>
      </c>
      <c r="BP6" s="20" t="str">
        <f>IF(BP7="","",IF(BP7="-","【-】","【"&amp;SUBSTITUTE(TEXT(BP7,"#,##0.00"),"-","△")&amp;"】"))</f>
        <v>【630.82】</v>
      </c>
      <c r="BQ6" s="21">
        <f>IF(BQ7="",NA(),BQ7)</f>
        <v>113.77</v>
      </c>
      <c r="BR6" s="21">
        <f t="shared" ref="BR6:BZ6" si="8">IF(BR7="",NA(),BR7)</f>
        <v>116.31</v>
      </c>
      <c r="BS6" s="21">
        <f t="shared" si="8"/>
        <v>118.3</v>
      </c>
      <c r="BT6" s="21">
        <f t="shared" si="8"/>
        <v>116.03</v>
      </c>
      <c r="BU6" s="21">
        <f t="shared" si="8"/>
        <v>109.02</v>
      </c>
      <c r="BV6" s="21">
        <f t="shared" si="8"/>
        <v>94.73</v>
      </c>
      <c r="BW6" s="21">
        <f t="shared" si="8"/>
        <v>94.97</v>
      </c>
      <c r="BX6" s="21">
        <f t="shared" si="8"/>
        <v>97.07</v>
      </c>
      <c r="BY6" s="21">
        <f t="shared" si="8"/>
        <v>98.06</v>
      </c>
      <c r="BZ6" s="21">
        <f t="shared" si="8"/>
        <v>98.46</v>
      </c>
      <c r="CA6" s="20" t="str">
        <f>IF(CA7="","",IF(CA7="-","【-】","【"&amp;SUBSTITUTE(TEXT(CA7,"#,##0.00"),"-","△")&amp;"】"))</f>
        <v>【97.81】</v>
      </c>
      <c r="CB6" s="21">
        <f>IF(CB7="",NA(),CB7)</f>
        <v>131.25</v>
      </c>
      <c r="CC6" s="21">
        <f t="shared" ref="CC6:CK6" si="9">IF(CC7="",NA(),CC7)</f>
        <v>127.79</v>
      </c>
      <c r="CD6" s="21">
        <f t="shared" si="9"/>
        <v>126.54</v>
      </c>
      <c r="CE6" s="21">
        <f t="shared" si="9"/>
        <v>129.4</v>
      </c>
      <c r="CF6" s="21">
        <f t="shared" si="9"/>
        <v>138.37</v>
      </c>
      <c r="CG6" s="21">
        <f t="shared" si="9"/>
        <v>160.91</v>
      </c>
      <c r="CH6" s="21">
        <f t="shared" si="9"/>
        <v>159.49</v>
      </c>
      <c r="CI6" s="21">
        <f t="shared" si="9"/>
        <v>157.81</v>
      </c>
      <c r="CJ6" s="21">
        <f t="shared" si="9"/>
        <v>157.37</v>
      </c>
      <c r="CK6" s="21">
        <f t="shared" si="9"/>
        <v>157.44999999999999</v>
      </c>
      <c r="CL6" s="20" t="str">
        <f>IF(CL7="","",IF(CL7="-","【-】","【"&amp;SUBSTITUTE(TEXT(CL7,"#,##0.00"),"-","△")&amp;"】"))</f>
        <v>【138.75】</v>
      </c>
      <c r="CM6" s="21">
        <f>IF(CM7="",NA(),CM7)</f>
        <v>41.17</v>
      </c>
      <c r="CN6" s="21">
        <f t="shared" ref="CN6:CV6" si="10">IF(CN7="",NA(),CN7)</f>
        <v>44.73</v>
      </c>
      <c r="CO6" s="21">
        <f t="shared" si="10"/>
        <v>43.72</v>
      </c>
      <c r="CP6" s="21">
        <f t="shared" si="10"/>
        <v>43.19</v>
      </c>
      <c r="CQ6" s="21">
        <f t="shared" si="10"/>
        <v>42.18</v>
      </c>
      <c r="CR6" s="21">
        <f t="shared" si="10"/>
        <v>61.4</v>
      </c>
      <c r="CS6" s="21">
        <f t="shared" si="10"/>
        <v>65.28</v>
      </c>
      <c r="CT6" s="21">
        <f t="shared" si="10"/>
        <v>64.92</v>
      </c>
      <c r="CU6" s="21">
        <f t="shared" si="10"/>
        <v>64.14</v>
      </c>
      <c r="CV6" s="21">
        <f t="shared" si="10"/>
        <v>63.71</v>
      </c>
      <c r="CW6" s="20" t="str">
        <f>IF(CW7="","",IF(CW7="-","【-】","【"&amp;SUBSTITUTE(TEXT(CW7,"#,##0.00"),"-","△")&amp;"】"))</f>
        <v>【58.94】</v>
      </c>
      <c r="CX6" s="21">
        <f>IF(CX7="",NA(),CX7)</f>
        <v>85.97</v>
      </c>
      <c r="CY6" s="21">
        <f t="shared" ref="CY6:DG6" si="11">IF(CY7="",NA(),CY7)</f>
        <v>86.63</v>
      </c>
      <c r="CZ6" s="21">
        <f t="shared" si="11"/>
        <v>87.36</v>
      </c>
      <c r="DA6" s="21">
        <f t="shared" si="11"/>
        <v>87.88</v>
      </c>
      <c r="DB6" s="21">
        <f t="shared" si="11"/>
        <v>88.43</v>
      </c>
      <c r="DC6" s="21">
        <f t="shared" si="11"/>
        <v>86.28</v>
      </c>
      <c r="DD6" s="21">
        <f t="shared" si="11"/>
        <v>92.72</v>
      </c>
      <c r="DE6" s="21">
        <f t="shared" si="11"/>
        <v>92.88</v>
      </c>
      <c r="DF6" s="21">
        <f t="shared" si="11"/>
        <v>92.9</v>
      </c>
      <c r="DG6" s="21">
        <f t="shared" si="11"/>
        <v>92.89</v>
      </c>
      <c r="DH6" s="20" t="str">
        <f>IF(DH7="","",IF(DH7="-","【-】","【"&amp;SUBSTITUTE(TEXT(DH7,"#,##0.00"),"-","△")&amp;"】"))</f>
        <v>【95.91】</v>
      </c>
      <c r="DI6" s="21">
        <f>IF(DI7="",NA(),DI7)</f>
        <v>10.67</v>
      </c>
      <c r="DJ6" s="21">
        <f t="shared" ref="DJ6:DR6" si="12">IF(DJ7="",NA(),DJ7)</f>
        <v>13.14</v>
      </c>
      <c r="DK6" s="21">
        <f t="shared" si="12"/>
        <v>15.73</v>
      </c>
      <c r="DL6" s="21">
        <f t="shared" si="12"/>
        <v>18.399999999999999</v>
      </c>
      <c r="DM6" s="21">
        <f t="shared" si="12"/>
        <v>21.05</v>
      </c>
      <c r="DN6" s="21">
        <f t="shared" si="12"/>
        <v>17.239999999999998</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0.11</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32051</v>
      </c>
      <c r="D7" s="23">
        <v>46</v>
      </c>
      <c r="E7" s="23">
        <v>17</v>
      </c>
      <c r="F7" s="23">
        <v>1</v>
      </c>
      <c r="G7" s="23">
        <v>0</v>
      </c>
      <c r="H7" s="23" t="s">
        <v>96</v>
      </c>
      <c r="I7" s="23" t="s">
        <v>97</v>
      </c>
      <c r="J7" s="23" t="s">
        <v>98</v>
      </c>
      <c r="K7" s="23" t="s">
        <v>99</v>
      </c>
      <c r="L7" s="23" t="s">
        <v>100</v>
      </c>
      <c r="M7" s="23" t="s">
        <v>101</v>
      </c>
      <c r="N7" s="24" t="s">
        <v>102</v>
      </c>
      <c r="O7" s="24">
        <v>40.61</v>
      </c>
      <c r="P7" s="24">
        <v>63.79</v>
      </c>
      <c r="Q7" s="24">
        <v>90.32</v>
      </c>
      <c r="R7" s="24">
        <v>2860</v>
      </c>
      <c r="S7" s="24">
        <v>91094</v>
      </c>
      <c r="T7" s="24">
        <v>908.39</v>
      </c>
      <c r="U7" s="24">
        <v>100.28</v>
      </c>
      <c r="V7" s="24">
        <v>57706</v>
      </c>
      <c r="W7" s="24">
        <v>24.85</v>
      </c>
      <c r="X7" s="24">
        <v>2322.17</v>
      </c>
      <c r="Y7" s="24">
        <v>102.37</v>
      </c>
      <c r="Z7" s="24">
        <v>103.29</v>
      </c>
      <c r="AA7" s="24">
        <v>104.62</v>
      </c>
      <c r="AB7" s="24">
        <v>104.82</v>
      </c>
      <c r="AC7" s="24">
        <v>102.94</v>
      </c>
      <c r="AD7" s="24">
        <v>107.15</v>
      </c>
      <c r="AE7" s="24">
        <v>107.85</v>
      </c>
      <c r="AF7" s="24">
        <v>108.04</v>
      </c>
      <c r="AG7" s="24">
        <v>107.49</v>
      </c>
      <c r="AH7" s="24">
        <v>107.64</v>
      </c>
      <c r="AI7" s="24">
        <v>105.91</v>
      </c>
      <c r="AJ7" s="24">
        <v>0</v>
      </c>
      <c r="AK7" s="24">
        <v>0</v>
      </c>
      <c r="AL7" s="24">
        <v>0</v>
      </c>
      <c r="AM7" s="24">
        <v>0</v>
      </c>
      <c r="AN7" s="24">
        <v>0</v>
      </c>
      <c r="AO7" s="24">
        <v>15.68</v>
      </c>
      <c r="AP7" s="24">
        <v>4.72</v>
      </c>
      <c r="AQ7" s="24">
        <v>4.49</v>
      </c>
      <c r="AR7" s="24">
        <v>5.41</v>
      </c>
      <c r="AS7" s="24">
        <v>5.61</v>
      </c>
      <c r="AT7" s="24">
        <v>3.03</v>
      </c>
      <c r="AU7" s="24">
        <v>22.57</v>
      </c>
      <c r="AV7" s="24">
        <v>22.73</v>
      </c>
      <c r="AW7" s="24">
        <v>13.25</v>
      </c>
      <c r="AX7" s="24">
        <v>7.15</v>
      </c>
      <c r="AY7" s="24">
        <v>20.440000000000001</v>
      </c>
      <c r="AZ7" s="24">
        <v>46.82</v>
      </c>
      <c r="BA7" s="24">
        <v>67.930000000000007</v>
      </c>
      <c r="BB7" s="24">
        <v>68.53</v>
      </c>
      <c r="BC7" s="24">
        <v>69.180000000000007</v>
      </c>
      <c r="BD7" s="24">
        <v>76.319999999999993</v>
      </c>
      <c r="BE7" s="24">
        <v>78.430000000000007</v>
      </c>
      <c r="BF7" s="24">
        <v>509.84</v>
      </c>
      <c r="BG7" s="24">
        <v>522.14</v>
      </c>
      <c r="BH7" s="24">
        <v>457.18</v>
      </c>
      <c r="BI7" s="24">
        <v>424.62</v>
      </c>
      <c r="BJ7" s="24">
        <v>453.88</v>
      </c>
      <c r="BK7" s="24">
        <v>1028.05</v>
      </c>
      <c r="BL7" s="24">
        <v>857.88</v>
      </c>
      <c r="BM7" s="24">
        <v>825.1</v>
      </c>
      <c r="BN7" s="24">
        <v>789.87</v>
      </c>
      <c r="BO7" s="24">
        <v>749.43</v>
      </c>
      <c r="BP7" s="24">
        <v>630.82000000000005</v>
      </c>
      <c r="BQ7" s="24">
        <v>113.77</v>
      </c>
      <c r="BR7" s="24">
        <v>116.31</v>
      </c>
      <c r="BS7" s="24">
        <v>118.3</v>
      </c>
      <c r="BT7" s="24">
        <v>116.03</v>
      </c>
      <c r="BU7" s="24">
        <v>109.02</v>
      </c>
      <c r="BV7" s="24">
        <v>94.73</v>
      </c>
      <c r="BW7" s="24">
        <v>94.97</v>
      </c>
      <c r="BX7" s="24">
        <v>97.07</v>
      </c>
      <c r="BY7" s="24">
        <v>98.06</v>
      </c>
      <c r="BZ7" s="24">
        <v>98.46</v>
      </c>
      <c r="CA7" s="24">
        <v>97.81</v>
      </c>
      <c r="CB7" s="24">
        <v>131.25</v>
      </c>
      <c r="CC7" s="24">
        <v>127.79</v>
      </c>
      <c r="CD7" s="24">
        <v>126.54</v>
      </c>
      <c r="CE7" s="24">
        <v>129.4</v>
      </c>
      <c r="CF7" s="24">
        <v>138.37</v>
      </c>
      <c r="CG7" s="24">
        <v>160.91</v>
      </c>
      <c r="CH7" s="24">
        <v>159.49</v>
      </c>
      <c r="CI7" s="24">
        <v>157.81</v>
      </c>
      <c r="CJ7" s="24">
        <v>157.37</v>
      </c>
      <c r="CK7" s="24">
        <v>157.44999999999999</v>
      </c>
      <c r="CL7" s="24">
        <v>138.75</v>
      </c>
      <c r="CM7" s="24">
        <v>41.17</v>
      </c>
      <c r="CN7" s="24">
        <v>44.73</v>
      </c>
      <c r="CO7" s="24">
        <v>43.72</v>
      </c>
      <c r="CP7" s="24">
        <v>43.19</v>
      </c>
      <c r="CQ7" s="24">
        <v>42.18</v>
      </c>
      <c r="CR7" s="24">
        <v>61.4</v>
      </c>
      <c r="CS7" s="24">
        <v>65.28</v>
      </c>
      <c r="CT7" s="24">
        <v>64.92</v>
      </c>
      <c r="CU7" s="24">
        <v>64.14</v>
      </c>
      <c r="CV7" s="24">
        <v>63.71</v>
      </c>
      <c r="CW7" s="24">
        <v>58.94</v>
      </c>
      <c r="CX7" s="24">
        <v>85.97</v>
      </c>
      <c r="CY7" s="24">
        <v>86.63</v>
      </c>
      <c r="CZ7" s="24">
        <v>87.36</v>
      </c>
      <c r="DA7" s="24">
        <v>87.88</v>
      </c>
      <c r="DB7" s="24">
        <v>88.43</v>
      </c>
      <c r="DC7" s="24">
        <v>86.28</v>
      </c>
      <c r="DD7" s="24">
        <v>92.72</v>
      </c>
      <c r="DE7" s="24">
        <v>92.88</v>
      </c>
      <c r="DF7" s="24">
        <v>92.9</v>
      </c>
      <c r="DG7" s="24">
        <v>92.89</v>
      </c>
      <c r="DH7" s="24">
        <v>95.91</v>
      </c>
      <c r="DI7" s="24">
        <v>10.67</v>
      </c>
      <c r="DJ7" s="24">
        <v>13.14</v>
      </c>
      <c r="DK7" s="24">
        <v>15.73</v>
      </c>
      <c r="DL7" s="24">
        <v>18.399999999999999</v>
      </c>
      <c r="DM7" s="24">
        <v>21.05</v>
      </c>
      <c r="DN7" s="24">
        <v>17.239999999999998</v>
      </c>
      <c r="DO7" s="24">
        <v>23.79</v>
      </c>
      <c r="DP7" s="24">
        <v>25.66</v>
      </c>
      <c r="DQ7" s="24">
        <v>27.46</v>
      </c>
      <c r="DR7" s="24">
        <v>29.93</v>
      </c>
      <c r="DS7" s="24">
        <v>41.09</v>
      </c>
      <c r="DT7" s="24">
        <v>0</v>
      </c>
      <c r="DU7" s="24">
        <v>0</v>
      </c>
      <c r="DV7" s="24">
        <v>0</v>
      </c>
      <c r="DW7" s="24">
        <v>0</v>
      </c>
      <c r="DX7" s="24">
        <v>0</v>
      </c>
      <c r="DY7" s="24">
        <v>0.11</v>
      </c>
      <c r="DZ7" s="24">
        <v>1.22</v>
      </c>
      <c r="EA7" s="24">
        <v>1.61</v>
      </c>
      <c r="EB7" s="24">
        <v>2.08</v>
      </c>
      <c r="EC7" s="24">
        <v>2.74</v>
      </c>
      <c r="ED7" s="24">
        <v>8.68</v>
      </c>
      <c r="EE7" s="24">
        <v>0</v>
      </c>
      <c r="EF7" s="24">
        <v>0</v>
      </c>
      <c r="EG7" s="24">
        <v>0</v>
      </c>
      <c r="EH7" s="24">
        <v>0</v>
      </c>
      <c r="EI7" s="24">
        <v>0</v>
      </c>
      <c r="EJ7" s="24">
        <v>0.12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平賀　健司</cp:lastModifiedBy>
  <cp:lastPrinted>2025-01-28T07:58:46Z</cp:lastPrinted>
  <dcterms:created xsi:type="dcterms:W3CDTF">2025-01-24T06:57:48Z</dcterms:created>
  <dcterms:modified xsi:type="dcterms:W3CDTF">2025-03-12T05:06:54Z</dcterms:modified>
  <cp:category/>
</cp:coreProperties>
</file>