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INTUser\HomeFolder$\kenshi2547\Desktop\新しいフォルダー\"/>
    </mc:Choice>
  </mc:AlternateContent>
  <workbookProtection workbookAlgorithmName="SHA-512" workbookHashValue="ynzfNP0siy7ySrhaaie+fOi6JUe3G6WVnx5MPDVzVhM2AL00AWlr0LC+XR1FEvLlhvGsvnq3kfn9+9IjX6mDQw==" workbookSaltValue="+R9FQa8zXSK5gLFw9mDv4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<sst xmlns="http://schemas.openxmlformats.org/spreadsheetml/2006/main" count="271" uniqueCount="116">
  <si>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</si>
  <si>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</si>
  <si>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</si>
  <si>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</si>
  <si>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</si>
  <si>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</si>
  <si>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</si>
  <si>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</si>
  <si>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</si>
  <si>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</si>
  <si>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</si>
  <si>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</si>
  <si>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</si>
  <si>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</si>
  <si>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</si>
  <si>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</si>
  <si>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</si>
  <si>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</si>
  <si>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</si>
  <si>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</si>
  <si>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</si>
  <si>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</si>
  <si>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</si>
  <si>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</si>
  <si>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</si>
  <si>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</si>
  <si>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</si>
  <si>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</si>
  <si>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</si>
  <si>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</si>
  <si>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</si>
  <si>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</si>
  <si>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</si>
  <si>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</si>
  <si>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</si>
  <si>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</si>
  <si>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</si>
  <si>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</si>
  <si>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</si>
  <si>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</si>
  <si>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</si>
  <si>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</si>
  <si>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</si>
  <si>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</si>
  <si>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</si>
  <si>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</si>
  <si>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</si>
  <si>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</si>
  <si>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</si>
  <si>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</si>
  <si>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</si>
  <si>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</si>
  <si>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</si>
  <si>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</si>
  <si>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</si>
  <si>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</si>
  <si>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</si>
  <si>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</si>
  <si>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</si>
  <si>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</si>
  <si>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</si>
  <si>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</si>
  <si>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</si>
  <si>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</si>
  <si>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</si>
  <si>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</si>
  <si>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</si>
  <si>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</si>
  <si>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</si>
  <si>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</si>
  <si>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</si>
  <si>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</si>
  <si>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</si>
  <si>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</si>
  <si>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</si>
  <si>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</si>
  <si>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</si>
  <si>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</si>
  <si>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</si>
  <si>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</si>
  <si>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</si>
  <si>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</si>
  <si>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</si>
  <si>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</si>
  <si>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</si>
  <si>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</si>
  <si>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</si>
  <si>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</si>
  <si>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</si>
  <si>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</si>
  <si>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</si>
  <si>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</si>
  <si>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</si>
  <si>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</si>
  <si>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</si>
  <si>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</si>
  <si>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</si>
  <si>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</si>
  <si>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</si>
  <si>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</si>
  <si>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</si>
  <si>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</si>
  <si>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</si>
  <si>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</si>
  <si>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</si>
  <si>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</si>
  <si>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</si>
  <si>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</si>
  <si>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</si>
  <si>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</si>
  <si>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</si>
  <si>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</si>
  <si>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</si>
  <si>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令和2年度より公営企業会計へ移行した。
①経常収支比率の令和5年度の増加は、基準外繰入金によるものであり、経費回収率の改善と併せた全体的な改善策を講じる必要がある。
②累積欠損金比率については、類似団体平均を大きく上回っている。累積欠損金は企業会計への移行の際に計上されたものである。経常収支比率や経費回収率の改善と併せて、全体的な改善策が必要である。
③流動比率については、企業債元金償還がピークを迎えているため流動負債の割合が高く類似団体平均を大きく下回っている。令和5年度は、年度末の企業債の償還が翌年度になり（年度末が日曜日）、償還分の現金が年度末時点で残っていたことにより増加している。
④企業債残高対事業規模比率は、使用料収入に対する企業債残高の割合である。企業債残高は今後減少していく見込みである。
⑤経費回収率は、使用料で汚水処理費をどの程度賄えているかを示す指標であり、類似団体平均を下回っているため維持管理費の削減に努めていく。
⑥汚水処理原価は、有収水量1㎥当たりの汚水処理に要した費用であり、類似団体平均を上回っており水洗化率向上と維持管理費の削減に努めていく。
⑦施設利用率は、浄化槽の利用状況を表したものであり、例年、類似団体平均を上回る7割程度の稼働状況となっている。
⑧浄化槽処理区域内人口を水洗便所設置済人口と同数としているため、水洗化率は100%である。</t>
    <phoneticPr fontId="4"/>
  </si>
  <si>
    <t>耐用年数を経過している浄化槽はないものの、修繕費も増加傾向となっている。
2030年以降に耐用年数を迎えることから、浄化槽の更新方針について計画を策定する必要がある。</t>
    <phoneticPr fontId="4"/>
  </si>
  <si>
    <t>汚水処理原価が類似団体平均値を超え、必要な経費を使用料で賄えていない状況である。浄化槽整備方針を平成31年度から個人設置型へ移行しているため、市設置の既存浄化槽の維持管理が中心となる。
また、市全体の水洗化率向上のために、公共下水道事業及び農業集落排水事業処理区域外の個人設置浄化槽の対象者及び関係業者への各種補助金の周知も継続していく。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</si>
</sst>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F0-4177-A2F6-77BE3D6F89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BF0-4177-A2F6-77BE3D6F895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71.44</c:v>
                </c:pt>
                <c:pt idx="2">
                  <c:v>71.42</c:v>
                </c:pt>
                <c:pt idx="3">
                  <c:v>71.42</c:v>
                </c:pt>
                <c:pt idx="4">
                  <c:v>70.89</c:v>
                </c:pt>
              </c:numCache>
            </c:numRef>
          </c:val>
          <c:extLst>
            <c:ext xmlns:c16="http://schemas.microsoft.com/office/drawing/2014/chart" uri="{C3380CC4-5D6E-409C-BE32-E72D297353CC}">
              <c16:uniqueId val="{00000000-F3F4-43CA-899E-26B3F0F1FAA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58.19</c:v>
                </c:pt>
                <c:pt idx="2">
                  <c:v>56.52</c:v>
                </c:pt>
                <c:pt idx="3">
                  <c:v>88.45</c:v>
                </c:pt>
                <c:pt idx="4">
                  <c:v>54.08</c:v>
                </c:pt>
              </c:numCache>
            </c:numRef>
          </c:val>
          <c:smooth val="0"/>
          <c:extLst>
            <c:ext xmlns:c16="http://schemas.microsoft.com/office/drawing/2014/chart" uri="{C3380CC4-5D6E-409C-BE32-E72D297353CC}">
              <c16:uniqueId val="{00000001-F3F4-43CA-899E-26B3F0F1FAA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B731-4FE4-8420-B7B57FE70DB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87.8</c:v>
                </c:pt>
                <c:pt idx="2">
                  <c:v>88.43</c:v>
                </c:pt>
                <c:pt idx="3">
                  <c:v>90.34</c:v>
                </c:pt>
                <c:pt idx="4">
                  <c:v>90.57</c:v>
                </c:pt>
              </c:numCache>
            </c:numRef>
          </c:val>
          <c:smooth val="0"/>
          <c:extLst>
            <c:ext xmlns:c16="http://schemas.microsoft.com/office/drawing/2014/chart" uri="{C3380CC4-5D6E-409C-BE32-E72D297353CC}">
              <c16:uniqueId val="{00000001-B731-4FE4-8420-B7B57FE70DB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88.21</c:v>
                </c:pt>
                <c:pt idx="2">
                  <c:v>86.55</c:v>
                </c:pt>
                <c:pt idx="3">
                  <c:v>80.25</c:v>
                </c:pt>
                <c:pt idx="4">
                  <c:v>99.53</c:v>
                </c:pt>
              </c:numCache>
            </c:numRef>
          </c:val>
          <c:extLst>
            <c:ext xmlns:c16="http://schemas.microsoft.com/office/drawing/2014/chart" uri="{C3380CC4-5D6E-409C-BE32-E72D297353CC}">
              <c16:uniqueId val="{00000000-5B2F-4B53-B0D8-88EF474A04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99.03</c:v>
                </c:pt>
                <c:pt idx="2">
                  <c:v>100.41</c:v>
                </c:pt>
                <c:pt idx="3">
                  <c:v>100.17</c:v>
                </c:pt>
                <c:pt idx="4">
                  <c:v>96.95</c:v>
                </c:pt>
              </c:numCache>
            </c:numRef>
          </c:val>
          <c:smooth val="0"/>
          <c:extLst>
            <c:ext xmlns:c16="http://schemas.microsoft.com/office/drawing/2014/chart" uri="{C3380CC4-5D6E-409C-BE32-E72D297353CC}">
              <c16:uniqueId val="{00000001-5B2F-4B53-B0D8-88EF474A04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4.59</c:v>
                </c:pt>
                <c:pt idx="2">
                  <c:v>9.18</c:v>
                </c:pt>
                <c:pt idx="3">
                  <c:v>13.77</c:v>
                </c:pt>
                <c:pt idx="4">
                  <c:v>18.36</c:v>
                </c:pt>
              </c:numCache>
            </c:numRef>
          </c:val>
          <c:extLst>
            <c:ext xmlns:c16="http://schemas.microsoft.com/office/drawing/2014/chart" uri="{C3380CC4-5D6E-409C-BE32-E72D297353CC}">
              <c16:uniqueId val="{00000000-A49E-4887-B740-52CDCAB16B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15.74</c:v>
                </c:pt>
                <c:pt idx="2">
                  <c:v>21.02</c:v>
                </c:pt>
                <c:pt idx="3">
                  <c:v>24.31</c:v>
                </c:pt>
                <c:pt idx="4">
                  <c:v>26.92</c:v>
                </c:pt>
              </c:numCache>
            </c:numRef>
          </c:val>
          <c:smooth val="0"/>
          <c:extLst>
            <c:ext xmlns:c16="http://schemas.microsoft.com/office/drawing/2014/chart" uri="{C3380CC4-5D6E-409C-BE32-E72D297353CC}">
              <c16:uniqueId val="{00000001-A49E-4887-B740-52CDCAB16B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BD-4AC0-AC8B-DF8EBD6944B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5BD-4AC0-AC8B-DF8EBD6944B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162.47999999999999</c:v>
                </c:pt>
                <c:pt idx="2">
                  <c:v>199.14</c:v>
                </c:pt>
                <c:pt idx="3">
                  <c:v>257.83</c:v>
                </c:pt>
                <c:pt idx="4">
                  <c:v>259.63</c:v>
                </c:pt>
              </c:numCache>
            </c:numRef>
          </c:val>
          <c:extLst>
            <c:ext xmlns:c16="http://schemas.microsoft.com/office/drawing/2014/chart" uri="{C3380CC4-5D6E-409C-BE32-E72D297353CC}">
              <c16:uniqueId val="{00000000-AB9E-4881-809C-22AB0318A6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74.239999999999995</c:v>
                </c:pt>
                <c:pt idx="2">
                  <c:v>83.92</c:v>
                </c:pt>
                <c:pt idx="3">
                  <c:v>89.31</c:v>
                </c:pt>
                <c:pt idx="4">
                  <c:v>91.33</c:v>
                </c:pt>
              </c:numCache>
            </c:numRef>
          </c:val>
          <c:smooth val="0"/>
          <c:extLst>
            <c:ext xmlns:c16="http://schemas.microsoft.com/office/drawing/2014/chart" uri="{C3380CC4-5D6E-409C-BE32-E72D297353CC}">
              <c16:uniqueId val="{00000001-AB9E-4881-809C-22AB0318A6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18.79</c:v>
                </c:pt>
                <c:pt idx="2">
                  <c:v>72.959999999999994</c:v>
                </c:pt>
                <c:pt idx="3">
                  <c:v>41.83</c:v>
                </c:pt>
                <c:pt idx="4">
                  <c:v>167.65</c:v>
                </c:pt>
              </c:numCache>
            </c:numRef>
          </c:val>
          <c:extLst>
            <c:ext xmlns:c16="http://schemas.microsoft.com/office/drawing/2014/chart" uri="{C3380CC4-5D6E-409C-BE32-E72D297353CC}">
              <c16:uniqueId val="{00000000-BDBB-4CA6-BA22-8CE051C4F5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100.47</c:v>
                </c:pt>
                <c:pt idx="2">
                  <c:v>122.71</c:v>
                </c:pt>
                <c:pt idx="3">
                  <c:v>138.19999999999999</c:v>
                </c:pt>
                <c:pt idx="4">
                  <c:v>126.97</c:v>
                </c:pt>
              </c:numCache>
            </c:numRef>
          </c:val>
          <c:smooth val="0"/>
          <c:extLst>
            <c:ext xmlns:c16="http://schemas.microsoft.com/office/drawing/2014/chart" uri="{C3380CC4-5D6E-409C-BE32-E72D297353CC}">
              <c16:uniqueId val="{00000001-BDBB-4CA6-BA22-8CE051C4F5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144.91</c:v>
                </c:pt>
                <c:pt idx="2">
                  <c:v>184.79</c:v>
                </c:pt>
                <c:pt idx="3">
                  <c:v>135.41999999999999</c:v>
                </c:pt>
                <c:pt idx="4">
                  <c:v>161.72999999999999</c:v>
                </c:pt>
              </c:numCache>
            </c:numRef>
          </c:val>
          <c:extLst>
            <c:ext xmlns:c16="http://schemas.microsoft.com/office/drawing/2014/chart" uri="{C3380CC4-5D6E-409C-BE32-E72D297353CC}">
              <c16:uniqueId val="{00000000-29E9-4049-B1B6-63A272A82A7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29E9-4049-B1B6-63A272A82A7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45.68</c:v>
                </c:pt>
                <c:pt idx="2">
                  <c:v>44.53</c:v>
                </c:pt>
                <c:pt idx="3">
                  <c:v>40.53</c:v>
                </c:pt>
                <c:pt idx="4">
                  <c:v>40.950000000000003</c:v>
                </c:pt>
              </c:numCache>
            </c:numRef>
          </c:val>
          <c:extLst>
            <c:ext xmlns:c16="http://schemas.microsoft.com/office/drawing/2014/chart" uri="{C3380CC4-5D6E-409C-BE32-E72D297353CC}">
              <c16:uniqueId val="{00000000-CF39-4C3B-B6DE-3DF793131FD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60.59</c:v>
                </c:pt>
                <c:pt idx="2">
                  <c:v>60</c:v>
                </c:pt>
                <c:pt idx="3">
                  <c:v>59.01</c:v>
                </c:pt>
                <c:pt idx="4">
                  <c:v>56.06</c:v>
                </c:pt>
              </c:numCache>
            </c:numRef>
          </c:val>
          <c:smooth val="0"/>
          <c:extLst>
            <c:ext xmlns:c16="http://schemas.microsoft.com/office/drawing/2014/chart" uri="{C3380CC4-5D6E-409C-BE32-E72D297353CC}">
              <c16:uniqueId val="{00000001-CF39-4C3B-B6DE-3DF793131FD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274.88</c:v>
                </c:pt>
                <c:pt idx="2">
                  <c:v>321.27</c:v>
                </c:pt>
                <c:pt idx="3">
                  <c:v>351.06</c:v>
                </c:pt>
                <c:pt idx="4">
                  <c:v>348.68</c:v>
                </c:pt>
              </c:numCache>
            </c:numRef>
          </c:val>
          <c:extLst>
            <c:ext xmlns:c16="http://schemas.microsoft.com/office/drawing/2014/chart" uri="{C3380CC4-5D6E-409C-BE32-E72D297353CC}">
              <c16:uniqueId val="{00000000-1767-4A87-ADD2-79DD1821E1D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280.23</c:v>
                </c:pt>
                <c:pt idx="2">
                  <c:v>282.70999999999998</c:v>
                </c:pt>
                <c:pt idx="3">
                  <c:v>291.82</c:v>
                </c:pt>
                <c:pt idx="4">
                  <c:v>304.36</c:v>
                </c:pt>
              </c:numCache>
            </c:numRef>
          </c:val>
          <c:smooth val="0"/>
          <c:extLst>
            <c:ext xmlns:c16="http://schemas.microsoft.com/office/drawing/2014/chart" uri="{C3380CC4-5D6E-409C-BE32-E72D297353CC}">
              <c16:uniqueId val="{00000001-1767-4A87-ADD2-79DD1821E1D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岩手県　花巻市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91094</v>
      </c>
      <c r="AM8" s="36"/>
      <c r="AN8" s="36"/>
      <c r="AO8" s="36"/>
      <c r="AP8" s="36"/>
      <c r="AQ8" s="36"/>
      <c r="AR8" s="36"/>
      <c r="AS8" s="36"/>
      <c r="AT8" s="37">
        <f>データ!T6</f>
        <v>908.39</v>
      </c>
      <c r="AU8" s="37"/>
      <c r="AV8" s="37"/>
      <c r="AW8" s="37"/>
      <c r="AX8" s="37"/>
      <c r="AY8" s="37"/>
      <c r="AZ8" s="37"/>
      <c r="BA8" s="37"/>
      <c r="BB8" s="37">
        <f>データ!U6</f>
        <v>100.28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56.48</v>
      </c>
      <c r="J10" s="37"/>
      <c r="K10" s="37"/>
      <c r="L10" s="37"/>
      <c r="M10" s="37"/>
      <c r="N10" s="37"/>
      <c r="O10" s="37"/>
      <c r="P10" s="37">
        <f>データ!P6</f>
        <v>4.55</v>
      </c>
      <c r="Q10" s="37"/>
      <c r="R10" s="37"/>
      <c r="S10" s="37"/>
      <c r="T10" s="37"/>
      <c r="U10" s="37"/>
      <c r="V10" s="37"/>
      <c r="W10" s="37">
        <f>データ!Q6</f>
        <v>100</v>
      </c>
      <c r="X10" s="37"/>
      <c r="Y10" s="37"/>
      <c r="Z10" s="37"/>
      <c r="AA10" s="37"/>
      <c r="AB10" s="37"/>
      <c r="AC10" s="37"/>
      <c r="AD10" s="36">
        <f>データ!R6</f>
        <v>4180</v>
      </c>
      <c r="AE10" s="36"/>
      <c r="AF10" s="36"/>
      <c r="AG10" s="36"/>
      <c r="AH10" s="36"/>
      <c r="AI10" s="36"/>
      <c r="AJ10" s="36"/>
      <c r="AK10" s="2"/>
      <c r="AL10" s="36">
        <f>データ!V6</f>
        <v>4119</v>
      </c>
      <c r="AM10" s="36"/>
      <c r="AN10" s="36"/>
      <c r="AO10" s="36"/>
      <c r="AP10" s="36"/>
      <c r="AQ10" s="36"/>
      <c r="AR10" s="36"/>
      <c r="AS10" s="36"/>
      <c r="AT10" s="37">
        <f>データ!W6</f>
        <v>1.2</v>
      </c>
      <c r="AU10" s="37"/>
      <c r="AV10" s="37"/>
      <c r="AW10" s="37"/>
      <c r="AX10" s="37"/>
      <c r="AY10" s="37"/>
      <c r="AZ10" s="37"/>
      <c r="BA10" s="37"/>
      <c r="BB10" s="37">
        <f>データ!X6</f>
        <v>3432.5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gtb49ayS3VkSyJYGyqr8RE4U+AhF/8VJqJfmTzWTFVzRgmd/ajd66Aa+bQ47pz9GtAo0HelrFgZphblmM9sINw==" saltValue="W7LqEM7k9FDCQNLLZh2ki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32051</v>
      </c>
      <c r="D6" s="19">
        <f t="shared" si="3"/>
        <v>46</v>
      </c>
      <c r="E6" s="19">
        <f t="shared" si="3"/>
        <v>18</v>
      </c>
      <c r="F6" s="19">
        <f t="shared" si="3"/>
        <v>0</v>
      </c>
      <c r="G6" s="19">
        <f t="shared" si="3"/>
        <v>0</v>
      </c>
      <c r="H6" s="19" t="str">
        <f t="shared" si="3"/>
        <v>岩手県　花巻市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56.48</v>
      </c>
      <c r="P6" s="20">
        <f t="shared" si="3"/>
        <v>4.55</v>
      </c>
      <c r="Q6" s="20">
        <f t="shared" si="3"/>
        <v>100</v>
      </c>
      <c r="R6" s="20">
        <f t="shared" si="3"/>
        <v>4180</v>
      </c>
      <c r="S6" s="20">
        <f t="shared" si="3"/>
        <v>91094</v>
      </c>
      <c r="T6" s="20">
        <f t="shared" si="3"/>
        <v>908.39</v>
      </c>
      <c r="U6" s="20">
        <f t="shared" si="3"/>
        <v>100.28</v>
      </c>
      <c r="V6" s="20">
        <f t="shared" si="3"/>
        <v>4119</v>
      </c>
      <c r="W6" s="20">
        <f t="shared" si="3"/>
        <v>1.2</v>
      </c>
      <c r="X6" s="20">
        <f t="shared" si="3"/>
        <v>3432.5</v>
      </c>
      <c r="Y6" s="21" t="str">
        <f>IF(Y7="",NA(),Y7)</f>
        <v>-</v>
      </c>
      <c r="Z6" s="21">
        <f t="shared" ref="Z6:AH6" si="4">IF(Z7="",NA(),Z7)</f>
        <v>88.21</v>
      </c>
      <c r="AA6" s="21">
        <f t="shared" si="4"/>
        <v>86.55</v>
      </c>
      <c r="AB6" s="21">
        <f t="shared" si="4"/>
        <v>80.25</v>
      </c>
      <c r="AC6" s="21">
        <f t="shared" si="4"/>
        <v>99.53</v>
      </c>
      <c r="AD6" s="21" t="str">
        <f t="shared" si="4"/>
        <v>-</v>
      </c>
      <c r="AE6" s="21">
        <f t="shared" si="4"/>
        <v>99.03</v>
      </c>
      <c r="AF6" s="21">
        <f t="shared" si="4"/>
        <v>100.41</v>
      </c>
      <c r="AG6" s="21">
        <f t="shared" si="4"/>
        <v>100.17</v>
      </c>
      <c r="AH6" s="21">
        <f t="shared" si="4"/>
        <v>96.95</v>
      </c>
      <c r="AI6" s="20" t="str">
        <f>IF(AI7="","",IF(AI7="-","【-】","【"&amp;SUBSTITUTE(TEXT(AI7,"#,##0.00"),"-","△")&amp;"】"))</f>
        <v>【96.62】</v>
      </c>
      <c r="AJ6" s="21" t="str">
        <f>IF(AJ7="",NA(),AJ7)</f>
        <v>-</v>
      </c>
      <c r="AK6" s="21">
        <f t="shared" ref="AK6:AS6" si="5">IF(AK7="",NA(),AK7)</f>
        <v>162.47999999999999</v>
      </c>
      <c r="AL6" s="21">
        <f t="shared" si="5"/>
        <v>199.14</v>
      </c>
      <c r="AM6" s="21">
        <f t="shared" si="5"/>
        <v>257.83</v>
      </c>
      <c r="AN6" s="21">
        <f t="shared" si="5"/>
        <v>259.63</v>
      </c>
      <c r="AO6" s="21" t="str">
        <f t="shared" si="5"/>
        <v>-</v>
      </c>
      <c r="AP6" s="21">
        <f t="shared" si="5"/>
        <v>74.239999999999995</v>
      </c>
      <c r="AQ6" s="21">
        <f t="shared" si="5"/>
        <v>83.92</v>
      </c>
      <c r="AR6" s="21">
        <f t="shared" si="5"/>
        <v>89.31</v>
      </c>
      <c r="AS6" s="21">
        <f t="shared" si="5"/>
        <v>91.33</v>
      </c>
      <c r="AT6" s="20" t="str">
        <f>IF(AT7="","",IF(AT7="-","【-】","【"&amp;SUBSTITUTE(TEXT(AT7,"#,##0.00"),"-","△")&amp;"】"))</f>
        <v>【111.69】</v>
      </c>
      <c r="AU6" s="21" t="str">
        <f>IF(AU7="",NA(),AU7)</f>
        <v>-</v>
      </c>
      <c r="AV6" s="21">
        <f t="shared" ref="AV6:BD6" si="6">IF(AV7="",NA(),AV7)</f>
        <v>18.79</v>
      </c>
      <c r="AW6" s="21">
        <f t="shared" si="6"/>
        <v>72.959999999999994</v>
      </c>
      <c r="AX6" s="21">
        <f t="shared" si="6"/>
        <v>41.83</v>
      </c>
      <c r="AY6" s="21">
        <f t="shared" si="6"/>
        <v>167.65</v>
      </c>
      <c r="AZ6" s="21" t="str">
        <f t="shared" si="6"/>
        <v>-</v>
      </c>
      <c r="BA6" s="21">
        <f t="shared" si="6"/>
        <v>100.47</v>
      </c>
      <c r="BB6" s="21">
        <f t="shared" si="6"/>
        <v>122.71</v>
      </c>
      <c r="BC6" s="21">
        <f t="shared" si="6"/>
        <v>138.19999999999999</v>
      </c>
      <c r="BD6" s="21">
        <f t="shared" si="6"/>
        <v>126.97</v>
      </c>
      <c r="BE6" s="20" t="str">
        <f>IF(BE7="","",IF(BE7="-","【-】","【"&amp;SUBSTITUTE(TEXT(BE7,"#,##0.00"),"-","△")&amp;"】"))</f>
        <v>【111.29】</v>
      </c>
      <c r="BF6" s="21" t="str">
        <f>IF(BF7="",NA(),BF7)</f>
        <v>-</v>
      </c>
      <c r="BG6" s="21">
        <f t="shared" ref="BG6:BO6" si="7">IF(BG7="",NA(),BG7)</f>
        <v>144.91</v>
      </c>
      <c r="BH6" s="21">
        <f t="shared" si="7"/>
        <v>184.79</v>
      </c>
      <c r="BI6" s="21">
        <f t="shared" si="7"/>
        <v>135.41999999999999</v>
      </c>
      <c r="BJ6" s="21">
        <f t="shared" si="7"/>
        <v>161.72999999999999</v>
      </c>
      <c r="BK6" s="21" t="str">
        <f t="shared" si="7"/>
        <v>-</v>
      </c>
      <c r="BL6" s="21">
        <f t="shared" si="7"/>
        <v>294.27</v>
      </c>
      <c r="BM6" s="21">
        <f t="shared" si="7"/>
        <v>294.08999999999997</v>
      </c>
      <c r="BN6" s="21">
        <f t="shared" si="7"/>
        <v>294.08999999999997</v>
      </c>
      <c r="BO6" s="21">
        <f t="shared" si="7"/>
        <v>338.47</v>
      </c>
      <c r="BP6" s="20" t="str">
        <f>IF(BP7="","",IF(BP7="-","【-】","【"&amp;SUBSTITUTE(TEXT(BP7,"#,##0.00"),"-","△")&amp;"】"))</f>
        <v>【349.83】</v>
      </c>
      <c r="BQ6" s="21" t="str">
        <f>IF(BQ7="",NA(),BQ7)</f>
        <v>-</v>
      </c>
      <c r="BR6" s="21">
        <f t="shared" ref="BR6:BZ6" si="8">IF(BR7="",NA(),BR7)</f>
        <v>45.68</v>
      </c>
      <c r="BS6" s="21">
        <f t="shared" si="8"/>
        <v>44.53</v>
      </c>
      <c r="BT6" s="21">
        <f t="shared" si="8"/>
        <v>40.53</v>
      </c>
      <c r="BU6" s="21">
        <f t="shared" si="8"/>
        <v>40.950000000000003</v>
      </c>
      <c r="BV6" s="21" t="str">
        <f t="shared" si="8"/>
        <v>-</v>
      </c>
      <c r="BW6" s="21">
        <f t="shared" si="8"/>
        <v>60.59</v>
      </c>
      <c r="BX6" s="21">
        <f t="shared" si="8"/>
        <v>60</v>
      </c>
      <c r="BY6" s="21">
        <f t="shared" si="8"/>
        <v>59.01</v>
      </c>
      <c r="BZ6" s="21">
        <f t="shared" si="8"/>
        <v>56.06</v>
      </c>
      <c r="CA6" s="20" t="str">
        <f>IF(CA7="","",IF(CA7="-","【-】","【"&amp;SUBSTITUTE(TEXT(CA7,"#,##0.00"),"-","△")&amp;"】"))</f>
        <v>【53.65】</v>
      </c>
      <c r="CB6" s="21" t="str">
        <f>IF(CB7="",NA(),CB7)</f>
        <v>-</v>
      </c>
      <c r="CC6" s="21">
        <f t="shared" ref="CC6:CK6" si="9">IF(CC7="",NA(),CC7)</f>
        <v>274.88</v>
      </c>
      <c r="CD6" s="21">
        <f t="shared" si="9"/>
        <v>321.27</v>
      </c>
      <c r="CE6" s="21">
        <f t="shared" si="9"/>
        <v>351.06</v>
      </c>
      <c r="CF6" s="21">
        <f t="shared" si="9"/>
        <v>348.68</v>
      </c>
      <c r="CG6" s="21" t="str">
        <f t="shared" si="9"/>
        <v>-</v>
      </c>
      <c r="CH6" s="21">
        <f t="shared" si="9"/>
        <v>280.23</v>
      </c>
      <c r="CI6" s="21">
        <f t="shared" si="9"/>
        <v>282.70999999999998</v>
      </c>
      <c r="CJ6" s="21">
        <f t="shared" si="9"/>
        <v>291.82</v>
      </c>
      <c r="CK6" s="21">
        <f t="shared" si="9"/>
        <v>304.36</v>
      </c>
      <c r="CL6" s="20" t="str">
        <f>IF(CL7="","",IF(CL7="-","【-】","【"&amp;SUBSTITUTE(TEXT(CL7,"#,##0.00"),"-","△")&amp;"】"))</f>
        <v>【307.86】</v>
      </c>
      <c r="CM6" s="21" t="str">
        <f>IF(CM7="",NA(),CM7)</f>
        <v>-</v>
      </c>
      <c r="CN6" s="21">
        <f t="shared" ref="CN6:CV6" si="10">IF(CN7="",NA(),CN7)</f>
        <v>71.44</v>
      </c>
      <c r="CO6" s="21">
        <f t="shared" si="10"/>
        <v>71.42</v>
      </c>
      <c r="CP6" s="21">
        <f t="shared" si="10"/>
        <v>71.42</v>
      </c>
      <c r="CQ6" s="21">
        <f t="shared" si="10"/>
        <v>70.89</v>
      </c>
      <c r="CR6" s="21" t="str">
        <f t="shared" si="10"/>
        <v>-</v>
      </c>
      <c r="CS6" s="21">
        <f t="shared" si="10"/>
        <v>58.19</v>
      </c>
      <c r="CT6" s="21">
        <f t="shared" si="10"/>
        <v>56.52</v>
      </c>
      <c r="CU6" s="21">
        <f t="shared" si="10"/>
        <v>88.45</v>
      </c>
      <c r="CV6" s="21">
        <f t="shared" si="10"/>
        <v>54.08</v>
      </c>
      <c r="CW6" s="20" t="str">
        <f>IF(CW7="","",IF(CW7="-","【-】","【"&amp;SUBSTITUTE(TEXT(CW7,"#,##0.00"),"-","△")&amp;"】"))</f>
        <v>【54.61】</v>
      </c>
      <c r="CX6" s="21" t="str">
        <f>IF(CX7="",NA(),CX7)</f>
        <v>-</v>
      </c>
      <c r="CY6" s="21">
        <f t="shared" ref="CY6:DG6" si="11">IF(CY7="",NA(),CY7)</f>
        <v>100</v>
      </c>
      <c r="CZ6" s="21">
        <f t="shared" si="11"/>
        <v>100</v>
      </c>
      <c r="DA6" s="21">
        <f t="shared" si="11"/>
        <v>100</v>
      </c>
      <c r="DB6" s="21">
        <f t="shared" si="11"/>
        <v>100</v>
      </c>
      <c r="DC6" s="21" t="str">
        <f t="shared" si="11"/>
        <v>-</v>
      </c>
      <c r="DD6" s="21">
        <f t="shared" si="11"/>
        <v>87.8</v>
      </c>
      <c r="DE6" s="21">
        <f t="shared" si="11"/>
        <v>88.43</v>
      </c>
      <c r="DF6" s="21">
        <f t="shared" si="11"/>
        <v>90.34</v>
      </c>
      <c r="DG6" s="21">
        <f t="shared" si="11"/>
        <v>90.57</v>
      </c>
      <c r="DH6" s="20" t="str">
        <f>IF(DH7="","",IF(DH7="-","【-】","【"&amp;SUBSTITUTE(TEXT(DH7,"#,##0.00"),"-","△")&amp;"】"))</f>
        <v>【85.31】</v>
      </c>
      <c r="DI6" s="21" t="str">
        <f>IF(DI7="",NA(),DI7)</f>
        <v>-</v>
      </c>
      <c r="DJ6" s="21">
        <f t="shared" ref="DJ6:DR6" si="12">IF(DJ7="",NA(),DJ7)</f>
        <v>4.59</v>
      </c>
      <c r="DK6" s="21">
        <f t="shared" si="12"/>
        <v>9.18</v>
      </c>
      <c r="DL6" s="21">
        <f t="shared" si="12"/>
        <v>13.77</v>
      </c>
      <c r="DM6" s="21">
        <f t="shared" si="12"/>
        <v>18.36</v>
      </c>
      <c r="DN6" s="21" t="str">
        <f t="shared" si="12"/>
        <v>-</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32051</v>
      </c>
      <c r="D7" s="23">
        <v>46</v>
      </c>
      <c r="E7" s="23">
        <v>18</v>
      </c>
      <c r="F7" s="23">
        <v>0</v>
      </c>
      <c r="G7" s="23">
        <v>0</v>
      </c>
      <c r="H7" s="23" t="s">
        <v>96</v>
      </c>
      <c r="I7" s="23" t="s">
        <v>97</v>
      </c>
      <c r="J7" s="23" t="s">
        <v>98</v>
      </c>
      <c r="K7" s="23" t="s">
        <v>99</v>
      </c>
      <c r="L7" s="23" t="s">
        <v>100</v>
      </c>
      <c r="M7" s="23" t="s">
        <v>101</v>
      </c>
      <c r="N7" s="24" t="s">
        <v>102</v>
      </c>
      <c r="O7" s="24">
        <v>56.48</v>
      </c>
      <c r="P7" s="24">
        <v>4.55</v>
      </c>
      <c r="Q7" s="24">
        <v>100</v>
      </c>
      <c r="R7" s="24">
        <v>4180</v>
      </c>
      <c r="S7" s="24">
        <v>91094</v>
      </c>
      <c r="T7" s="24">
        <v>908.39</v>
      </c>
      <c r="U7" s="24">
        <v>100.28</v>
      </c>
      <c r="V7" s="24">
        <v>4119</v>
      </c>
      <c r="W7" s="24">
        <v>1.2</v>
      </c>
      <c r="X7" s="24">
        <v>3432.5</v>
      </c>
      <c r="Y7" s="24" t="s">
        <v>102</v>
      </c>
      <c r="Z7" s="24">
        <v>88.21</v>
      </c>
      <c r="AA7" s="24">
        <v>86.55</v>
      </c>
      <c r="AB7" s="24">
        <v>80.25</v>
      </c>
      <c r="AC7" s="24">
        <v>99.53</v>
      </c>
      <c r="AD7" s="24" t="s">
        <v>102</v>
      </c>
      <c r="AE7" s="24">
        <v>99.03</v>
      </c>
      <c r="AF7" s="24">
        <v>100.41</v>
      </c>
      <c r="AG7" s="24">
        <v>100.17</v>
      </c>
      <c r="AH7" s="24">
        <v>96.95</v>
      </c>
      <c r="AI7" s="24">
        <v>96.62</v>
      </c>
      <c r="AJ7" s="24" t="s">
        <v>102</v>
      </c>
      <c r="AK7" s="24">
        <v>162.47999999999999</v>
      </c>
      <c r="AL7" s="24">
        <v>199.14</v>
      </c>
      <c r="AM7" s="24">
        <v>257.83</v>
      </c>
      <c r="AN7" s="24">
        <v>259.63</v>
      </c>
      <c r="AO7" s="24" t="s">
        <v>102</v>
      </c>
      <c r="AP7" s="24">
        <v>74.239999999999995</v>
      </c>
      <c r="AQ7" s="24">
        <v>83.92</v>
      </c>
      <c r="AR7" s="24">
        <v>89.31</v>
      </c>
      <c r="AS7" s="24">
        <v>91.33</v>
      </c>
      <c r="AT7" s="24">
        <v>111.69</v>
      </c>
      <c r="AU7" s="24" t="s">
        <v>102</v>
      </c>
      <c r="AV7" s="24">
        <v>18.79</v>
      </c>
      <c r="AW7" s="24">
        <v>72.959999999999994</v>
      </c>
      <c r="AX7" s="24">
        <v>41.83</v>
      </c>
      <c r="AY7" s="24">
        <v>167.65</v>
      </c>
      <c r="AZ7" s="24" t="s">
        <v>102</v>
      </c>
      <c r="BA7" s="24">
        <v>100.47</v>
      </c>
      <c r="BB7" s="24">
        <v>122.71</v>
      </c>
      <c r="BC7" s="24">
        <v>138.19999999999999</v>
      </c>
      <c r="BD7" s="24">
        <v>126.97</v>
      </c>
      <c r="BE7" s="24">
        <v>111.29</v>
      </c>
      <c r="BF7" s="24" t="s">
        <v>102</v>
      </c>
      <c r="BG7" s="24">
        <v>144.91</v>
      </c>
      <c r="BH7" s="24">
        <v>184.79</v>
      </c>
      <c r="BI7" s="24">
        <v>135.41999999999999</v>
      </c>
      <c r="BJ7" s="24">
        <v>161.72999999999999</v>
      </c>
      <c r="BK7" s="24" t="s">
        <v>102</v>
      </c>
      <c r="BL7" s="24">
        <v>294.27</v>
      </c>
      <c r="BM7" s="24">
        <v>294.08999999999997</v>
      </c>
      <c r="BN7" s="24">
        <v>294.08999999999997</v>
      </c>
      <c r="BO7" s="24">
        <v>338.47</v>
      </c>
      <c r="BP7" s="24">
        <v>349.83</v>
      </c>
      <c r="BQ7" s="24" t="s">
        <v>102</v>
      </c>
      <c r="BR7" s="24">
        <v>45.68</v>
      </c>
      <c r="BS7" s="24">
        <v>44.53</v>
      </c>
      <c r="BT7" s="24">
        <v>40.53</v>
      </c>
      <c r="BU7" s="24">
        <v>40.950000000000003</v>
      </c>
      <c r="BV7" s="24" t="s">
        <v>102</v>
      </c>
      <c r="BW7" s="24">
        <v>60.59</v>
      </c>
      <c r="BX7" s="24">
        <v>60</v>
      </c>
      <c r="BY7" s="24">
        <v>59.01</v>
      </c>
      <c r="BZ7" s="24">
        <v>56.06</v>
      </c>
      <c r="CA7" s="24">
        <v>53.65</v>
      </c>
      <c r="CB7" s="24" t="s">
        <v>102</v>
      </c>
      <c r="CC7" s="24">
        <v>274.88</v>
      </c>
      <c r="CD7" s="24">
        <v>321.27</v>
      </c>
      <c r="CE7" s="24">
        <v>351.06</v>
      </c>
      <c r="CF7" s="24">
        <v>348.68</v>
      </c>
      <c r="CG7" s="24" t="s">
        <v>102</v>
      </c>
      <c r="CH7" s="24">
        <v>280.23</v>
      </c>
      <c r="CI7" s="24">
        <v>282.70999999999998</v>
      </c>
      <c r="CJ7" s="24">
        <v>291.82</v>
      </c>
      <c r="CK7" s="24">
        <v>304.36</v>
      </c>
      <c r="CL7" s="24">
        <v>307.86</v>
      </c>
      <c r="CM7" s="24" t="s">
        <v>102</v>
      </c>
      <c r="CN7" s="24">
        <v>71.44</v>
      </c>
      <c r="CO7" s="24">
        <v>71.42</v>
      </c>
      <c r="CP7" s="24">
        <v>71.42</v>
      </c>
      <c r="CQ7" s="24">
        <v>70.89</v>
      </c>
      <c r="CR7" s="24" t="s">
        <v>102</v>
      </c>
      <c r="CS7" s="24">
        <v>58.19</v>
      </c>
      <c r="CT7" s="24">
        <v>56.52</v>
      </c>
      <c r="CU7" s="24">
        <v>88.45</v>
      </c>
      <c r="CV7" s="24">
        <v>54.08</v>
      </c>
      <c r="CW7" s="24">
        <v>54.61</v>
      </c>
      <c r="CX7" s="24" t="s">
        <v>102</v>
      </c>
      <c r="CY7" s="24">
        <v>100</v>
      </c>
      <c r="CZ7" s="24">
        <v>100</v>
      </c>
      <c r="DA7" s="24">
        <v>100</v>
      </c>
      <c r="DB7" s="24">
        <v>100</v>
      </c>
      <c r="DC7" s="24" t="s">
        <v>102</v>
      </c>
      <c r="DD7" s="24">
        <v>87.8</v>
      </c>
      <c r="DE7" s="24">
        <v>88.43</v>
      </c>
      <c r="DF7" s="24">
        <v>90.34</v>
      </c>
      <c r="DG7" s="24">
        <v>90.57</v>
      </c>
      <c r="DH7" s="24">
        <v>85.31</v>
      </c>
      <c r="DI7" s="24" t="s">
        <v>102</v>
      </c>
      <c r="DJ7" s="24">
        <v>4.59</v>
      </c>
      <c r="DK7" s="24">
        <v>9.18</v>
      </c>
      <c r="DL7" s="24">
        <v>13.77</v>
      </c>
      <c r="DM7" s="24">
        <v>18.36</v>
      </c>
      <c r="DN7" s="24" t="s">
        <v>102</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平賀　健司</cp:lastModifiedBy>
  <dcterms:created xsi:type="dcterms:W3CDTF">2025-01-24T07:23:33Z</dcterms:created>
  <dcterms:modified xsi:type="dcterms:W3CDTF">2025-03-12T05:08:44Z</dcterms:modified>
  <cp:category/>
</cp:coreProperties>
</file>