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8_{A7A3C822-385A-41EF-886D-74C02F5504EE}" revIDLastSave="0" xr10:uidLastSave="{00000000-0000-0000-0000-000000000000}"/>
  <workbookProtection lockStructure="1" workbookAlgorithmName="SHA-512" workbookHashValue="YnjX0pp1HaTlk4H20f5MTYHp0JMai+bFLwLRTnqAOhWzxyxuEJjLJt4ORSROVjBJzpUyZt61ENkAPRDpPQVQXQ==" workbookSaltValue="dz7K02ABbqQSc6Ov4UUAcQ==" workbookSpinCount="100000"/>
  <bookViews>
    <workbookView xr2:uid="{00000000-000D-0000-FFFF-FFFF00000000}" windowHeight="15840" windowWidth="29040" xWindow="-28920" yWindow="-141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<sst xmlns="http://schemas.openxmlformats.org/spreadsheetml/2006/main" count="253" uniqueCount="117">
  <si>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</si>
  <si>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</si>
  <si>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</si>
  <si>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</si>
  <si>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</si>
  <si>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</si>
  <si>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</si>
  <si>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</si>
  <si>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</si>
  <si>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</si>
  <si>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</si>
  <si>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</si>
  <si>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</si>
  <si>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</si>
  <si>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</si>
  <si>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</si>
  <si>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</si>
  <si>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</si>
  <si>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</si>
  <si>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</si>
  <si>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</si>
  <si>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</si>
  <si>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</si>
  <si>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</si>
  <si>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</si>
  <si>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</si>
  <si>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</si>
  <si>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</si>
  <si>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</si>
  <si>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</si>
  <si>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</si>
  <si>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</si>
  <si>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</si>
  <si>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</si>
  <si>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</si>
  <si>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</si>
  <si>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</si>
  <si>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</si>
  <si>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</si>
  <si>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</si>
  <si>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</si>
  <si>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</si>
  <si>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</si>
  <si>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</si>
  <si>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</si>
  <si>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</si>
  <si>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</si>
  <si>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</si>
  <si>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</si>
  <si>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</si>
  <si>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</si>
  <si>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</si>
  <si>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</si>
  <si>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</si>
  <si>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</si>
  <si>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</si>
  <si>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</si>
  <si>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</si>
  <si>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</si>
  <si>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</si>
  <si>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</si>
  <si>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</si>
  <si>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</si>
  <si>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</si>
  <si>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</si>
  <si>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</si>
  <si>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</si>
  <si>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</si>
  <si>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</si>
  <si>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</si>
  <si>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</si>
  <si>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</si>
  <si>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</si>
  <si>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</si>
  <si>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</si>
  <si>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</si>
  <si>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</si>
  <si>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</si>
  <si>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</si>
  <si>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</si>
  <si>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</si>
  <si>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</si>
  <si>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</si>
  <si>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</si>
  <si>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</si>
  <si>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</si>
  <si>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</si>
  <si>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</si>
  <si>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</si>
  <si>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</si>
  <si>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</si>
  <si>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</si>
  <si>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</si>
  <si>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</si>
  <si>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</si>
  <si>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</si>
  <si>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花巻市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</si>
  <si>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</si>
  <si>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</si>
  <si>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</si>
  <si>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</si>
  <si>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</si>
  <si>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</si>
  <si>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</si>
  <si>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</si>
  <si>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</si>
  <si>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</si>
  <si>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</si>
  <si>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</si>
  <si>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</si>
  <si>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</si>
  <si>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</si>
  <si>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</si>
  <si>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</si>
  <si>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耐用年数を経過している浄化槽はないものの、修繕費も増加傾向となっている。
2030年以降に耐用年数を迎えることから、浄化槽の更新方針について計画を策定する必要がある。</t>
    <phoneticPr fontId="4"/>
  </si>
  <si>
    <t>令和2年度より公営企業会計へ移行した。
①経常収支比率の令和6年度の減少は、基準外繰入金の廃止によるものである。
②累積欠損金比率については、類似団体平均を大きく上回っている。累積欠損金は企業会計への移行の際に計上されたものである。経常収支比率や経費回収率の改善と併せて、全体的な改善策が必要である。
③流動比率については、類似団体平均は上回っているが、令和5年度と比較し流動資産の減少及び流動負債の増加により減少している。
④企業債残高対事業規模比率は、使用料収入に対する企業債残高の割合である。企業債残高は今後減少していく見込みである。
⑤経費回収率は、使用料で汚水処理費をどの程度賄えているかを示す指標である。令和6年度は汚水処理費が減少したため、令和5年度と比較し増加しているが、100%を下回っているため維持管理費の削減に努めていく。
⑥汚水処理原価は、有収水量1㎥当たりの汚水処理に要した費用である。令和5年度と比較し汚水処理費が減少したため、令和6年度は減少し、全国平均を下回っているが、一層の水洗化率向上と維持管理費の削減に努めていく。
⑦施設利用率は、浄化槽の利用状況を表したものであり、例年、類似団体平均を上回る7割程度の稼働状況となっている。
⑧浄化槽処理区域内人口を水洗便所設置済人口と同数としているため、水洗化率は100%である。</t>
    <rPh sb="34" eb="36">
      <t>ゲンショウ</t>
    </rPh>
    <rPh sb="162" eb="164">
      <t>ルイジ</t>
    </rPh>
    <rPh sb="164" eb="166">
      <t>ダンタイ</t>
    </rPh>
    <rPh sb="166" eb="168">
      <t>ヘイキン</t>
    </rPh>
    <rPh sb="169" eb="171">
      <t>ウワマワ</t>
    </rPh>
    <rPh sb="177" eb="179">
      <t>レイワ</t>
    </rPh>
    <rPh sb="180" eb="182">
      <t>ネンド</t>
    </rPh>
    <rPh sb="183" eb="185">
      <t>ヒカク</t>
    </rPh>
    <rPh sb="186" eb="188">
      <t>リュウドウ</t>
    </rPh>
    <rPh sb="188" eb="190">
      <t>シサン</t>
    </rPh>
    <rPh sb="191" eb="193">
      <t>ゲンショウ</t>
    </rPh>
    <rPh sb="193" eb="194">
      <t>オヨ</t>
    </rPh>
    <rPh sb="195" eb="197">
      <t>リュウドウ</t>
    </rPh>
    <rPh sb="197" eb="199">
      <t>フサイ</t>
    </rPh>
    <rPh sb="200" eb="202">
      <t>ゾウカ</t>
    </rPh>
    <rPh sb="205" eb="207">
      <t>ゲンショウ</t>
    </rPh>
    <phoneticPr fontId="4"/>
  </si>
  <si>
    <t>汚水処理原価が類似団体平均値を超え、必要な経費を使用料で賄えていない状況である。浄化槽整備方針を令和元年度から個人設置型へ移行しているため、市設置の既存浄化槽の維持管理が中心となる。
また、市全体の水洗化率向上のために、公共下水道事業及び農業集落排水事業処理区域外の個人設置浄化槽の対象者及び関係業者への各種補助金の周知も継続していく。</t>
    <rPh sb="48" eb="50">
      <t>レイワ</t>
    </rPh>
    <rPh sb="50" eb="51">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</si>
</sst>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50-457A-B8D7-76F58685C3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450-457A-B8D7-76F58685C3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71.44</c:v>
                </c:pt>
                <c:pt idx="1">
                  <c:v>71.42</c:v>
                </c:pt>
                <c:pt idx="2">
                  <c:v>71.42</c:v>
                </c:pt>
                <c:pt idx="3">
                  <c:v>70.89</c:v>
                </c:pt>
                <c:pt idx="4">
                  <c:v>68.930000000000007</c:v>
                </c:pt>
              </c:numCache>
            </c:numRef>
          </c:val>
          <c:extLst>
            <c:ext xmlns:c16="http://schemas.microsoft.com/office/drawing/2014/chart" uri="{C3380CC4-5D6E-409C-BE32-E72D297353CC}">
              <c16:uniqueId val="{00000000-2BE9-41DB-99A6-C715312EA8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2BE9-41DB-99A6-C715312EA8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251-423F-9BF9-64FF00FDAA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4251-423F-9BF9-64FF00FDAA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88.21</c:v>
                </c:pt>
                <c:pt idx="1">
                  <c:v>86.55</c:v>
                </c:pt>
                <c:pt idx="2">
                  <c:v>80.25</c:v>
                </c:pt>
                <c:pt idx="3">
                  <c:v>99.53</c:v>
                </c:pt>
                <c:pt idx="4">
                  <c:v>78.31</c:v>
                </c:pt>
              </c:numCache>
            </c:numRef>
          </c:val>
          <c:extLst>
            <c:ext xmlns:c16="http://schemas.microsoft.com/office/drawing/2014/chart" uri="{C3380CC4-5D6E-409C-BE32-E72D297353CC}">
              <c16:uniqueId val="{00000000-948D-4012-B001-E411DE84ADF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948D-4012-B001-E411DE84ADF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4.59</c:v>
                </c:pt>
                <c:pt idx="1">
                  <c:v>9.18</c:v>
                </c:pt>
                <c:pt idx="2">
                  <c:v>13.77</c:v>
                </c:pt>
                <c:pt idx="3">
                  <c:v>18.36</c:v>
                </c:pt>
                <c:pt idx="4">
                  <c:v>22.95</c:v>
                </c:pt>
              </c:numCache>
            </c:numRef>
          </c:val>
          <c:extLst>
            <c:ext xmlns:c16="http://schemas.microsoft.com/office/drawing/2014/chart" uri="{C3380CC4-5D6E-409C-BE32-E72D297353CC}">
              <c16:uniqueId val="{00000000-7637-488C-913F-8644F36D02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7637-488C-913F-8644F36D02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50-4448-9685-59BDAA6CDB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050-4448-9685-59BDAA6CDB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162.47999999999999</c:v>
                </c:pt>
                <c:pt idx="1">
                  <c:v>199.14</c:v>
                </c:pt>
                <c:pt idx="2">
                  <c:v>257.83</c:v>
                </c:pt>
                <c:pt idx="3">
                  <c:v>259.63</c:v>
                </c:pt>
                <c:pt idx="4">
                  <c:v>326.33</c:v>
                </c:pt>
              </c:numCache>
            </c:numRef>
          </c:val>
          <c:extLst>
            <c:ext xmlns:c16="http://schemas.microsoft.com/office/drawing/2014/chart" uri="{C3380CC4-5D6E-409C-BE32-E72D297353CC}">
              <c16:uniqueId val="{00000000-F180-444E-8F9D-4446D7D311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F180-444E-8F9D-4446D7D311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18.79</c:v>
                </c:pt>
                <c:pt idx="1">
                  <c:v>72.959999999999994</c:v>
                </c:pt>
                <c:pt idx="2">
                  <c:v>41.83</c:v>
                </c:pt>
                <c:pt idx="3">
                  <c:v>167.65</c:v>
                </c:pt>
                <c:pt idx="4">
                  <c:v>125.71</c:v>
                </c:pt>
              </c:numCache>
            </c:numRef>
          </c:val>
          <c:extLst>
            <c:ext xmlns:c16="http://schemas.microsoft.com/office/drawing/2014/chart" uri="{C3380CC4-5D6E-409C-BE32-E72D297353CC}">
              <c16:uniqueId val="{00000000-6D93-47F5-803A-4ABFB74F3F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6D93-47F5-803A-4ABFB74F3F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144.91</c:v>
                </c:pt>
                <c:pt idx="1">
                  <c:v>184.79</c:v>
                </c:pt>
                <c:pt idx="2">
                  <c:v>135.41999999999999</c:v>
                </c:pt>
                <c:pt idx="3">
                  <c:v>161.72999999999999</c:v>
                </c:pt>
                <c:pt idx="4">
                  <c:v>165.56</c:v>
                </c:pt>
              </c:numCache>
            </c:numRef>
          </c:val>
          <c:extLst>
            <c:ext xmlns:c16="http://schemas.microsoft.com/office/drawing/2014/chart" uri="{C3380CC4-5D6E-409C-BE32-E72D297353CC}">
              <c16:uniqueId val="{00000000-B6AA-4A8E-9E58-1D93862675A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B6AA-4A8E-9E58-1D93862675A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45.68</c:v>
                </c:pt>
                <c:pt idx="1">
                  <c:v>44.53</c:v>
                </c:pt>
                <c:pt idx="2">
                  <c:v>40.53</c:v>
                </c:pt>
                <c:pt idx="3">
                  <c:v>40.950000000000003</c:v>
                </c:pt>
                <c:pt idx="4">
                  <c:v>60.1</c:v>
                </c:pt>
              </c:numCache>
            </c:numRef>
          </c:val>
          <c:extLst>
            <c:ext xmlns:c16="http://schemas.microsoft.com/office/drawing/2014/chart" uri="{C3380CC4-5D6E-409C-BE32-E72D297353CC}">
              <c16:uniqueId val="{00000000-DBE5-4B30-A764-32A59EF423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DBE5-4B30-A764-32A59EF423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274.88</c:v>
                </c:pt>
                <c:pt idx="1">
                  <c:v>321.27</c:v>
                </c:pt>
                <c:pt idx="2">
                  <c:v>351.06</c:v>
                </c:pt>
                <c:pt idx="3">
                  <c:v>348.68</c:v>
                </c:pt>
                <c:pt idx="4">
                  <c:v>243.07</c:v>
                </c:pt>
              </c:numCache>
            </c:numRef>
          </c:val>
          <c:extLst>
            <c:ext xmlns:c16="http://schemas.microsoft.com/office/drawing/2014/chart" uri="{C3380CC4-5D6E-409C-BE32-E72D297353CC}">
              <c16:uniqueId val="{00000000-6D44-4EBD-B3E7-AA764BE924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6D44-4EBD-B3E7-AA764BE924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岩手県　花巻市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44">
        <f>データ!S6</f>
        <v>89867</v>
      </c>
      <c r="AM8" s="44"/>
      <c r="AN8" s="44"/>
      <c r="AO8" s="44"/>
      <c r="AP8" s="44"/>
      <c r="AQ8" s="44"/>
      <c r="AR8" s="44"/>
      <c r="AS8" s="44"/>
      <c r="AT8" s="45">
        <f>データ!T6</f>
        <v>908.39</v>
      </c>
      <c r="AU8" s="45"/>
      <c r="AV8" s="45"/>
      <c r="AW8" s="45"/>
      <c r="AX8" s="45"/>
      <c r="AY8" s="45"/>
      <c r="AZ8" s="45"/>
      <c r="BA8" s="45"/>
      <c r="BB8" s="45">
        <f>データ!U6</f>
        <v>98.93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55.91</v>
      </c>
      <c r="J10" s="45"/>
      <c r="K10" s="45"/>
      <c r="L10" s="45"/>
      <c r="M10" s="45"/>
      <c r="N10" s="45"/>
      <c r="O10" s="45"/>
      <c r="P10" s="45">
        <f>データ!P6</f>
        <v>4.5</v>
      </c>
      <c r="Q10" s="45"/>
      <c r="R10" s="45"/>
      <c r="S10" s="45"/>
      <c r="T10" s="45"/>
      <c r="U10" s="45"/>
      <c r="V10" s="45"/>
      <c r="W10" s="45">
        <f>データ!Q6</f>
        <v>100</v>
      </c>
      <c r="X10" s="45"/>
      <c r="Y10" s="45"/>
      <c r="Z10" s="45"/>
      <c r="AA10" s="45"/>
      <c r="AB10" s="45"/>
      <c r="AC10" s="45"/>
      <c r="AD10" s="44">
        <f>データ!R6</f>
        <v>4180</v>
      </c>
      <c r="AE10" s="44"/>
      <c r="AF10" s="44"/>
      <c r="AG10" s="44"/>
      <c r="AH10" s="44"/>
      <c r="AI10" s="44"/>
      <c r="AJ10" s="44"/>
      <c r="AK10" s="2"/>
      <c r="AL10" s="44">
        <f>データ!V6</f>
        <v>4012</v>
      </c>
      <c r="AM10" s="44"/>
      <c r="AN10" s="44"/>
      <c r="AO10" s="44"/>
      <c r="AP10" s="44"/>
      <c r="AQ10" s="44"/>
      <c r="AR10" s="44"/>
      <c r="AS10" s="44"/>
      <c r="AT10" s="45">
        <f>データ!W6</f>
        <v>1.2</v>
      </c>
      <c r="AU10" s="45"/>
      <c r="AV10" s="45"/>
      <c r="AW10" s="45"/>
      <c r="AX10" s="45"/>
      <c r="AY10" s="45"/>
      <c r="AZ10" s="45"/>
      <c r="BA10" s="45"/>
      <c r="BB10" s="45">
        <f>データ!X6</f>
        <v>3343.33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aeg46FpYn2EE+pISRR9EvBxlZ4WGrVhMVYp0izelrQDKOyNVfvxGbC/DB4tp6vWAkE+y1wKjpig76jaAR84JFg==" saltValue="tBSVlLODYG49MBDYDZTP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32051</v>
      </c>
      <c r="D6" s="19">
        <f t="shared" si="3"/>
        <v>46</v>
      </c>
      <c r="E6" s="19">
        <f t="shared" si="3"/>
        <v>18</v>
      </c>
      <c r="F6" s="19">
        <f t="shared" si="3"/>
        <v>0</v>
      </c>
      <c r="G6" s="19">
        <f t="shared" si="3"/>
        <v>0</v>
      </c>
      <c r="H6" s="19" t="str">
        <f t="shared" si="3"/>
        <v>岩手県　花巻市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55.91</v>
      </c>
      <c r="P6" s="20">
        <f t="shared" si="3"/>
        <v>4.5</v>
      </c>
      <c r="Q6" s="20">
        <f t="shared" si="3"/>
        <v>100</v>
      </c>
      <c r="R6" s="20">
        <f t="shared" si="3"/>
        <v>4180</v>
      </c>
      <c r="S6" s="20">
        <f t="shared" si="3"/>
        <v>89867</v>
      </c>
      <c r="T6" s="20">
        <f t="shared" si="3"/>
        <v>908.39</v>
      </c>
      <c r="U6" s="20">
        <f t="shared" si="3"/>
        <v>98.93</v>
      </c>
      <c r="V6" s="20">
        <f t="shared" si="3"/>
        <v>4012</v>
      </c>
      <c r="W6" s="20">
        <f t="shared" si="3"/>
        <v>1.2</v>
      </c>
      <c r="X6" s="20">
        <f t="shared" si="3"/>
        <v>3343.33</v>
      </c>
      <c r="Y6" s="21">
        <f>IF(Y7="",NA(),Y7)</f>
        <v>88.21</v>
      </c>
      <c r="Z6" s="21">
        <f t="shared" ref="Z6:AH6" si="4">IF(Z7="",NA(),Z7)</f>
        <v>86.55</v>
      </c>
      <c r="AA6" s="21">
        <f t="shared" si="4"/>
        <v>80.25</v>
      </c>
      <c r="AB6" s="21">
        <f t="shared" si="4"/>
        <v>99.53</v>
      </c>
      <c r="AC6" s="21">
        <f t="shared" si="4"/>
        <v>78.31</v>
      </c>
      <c r="AD6" s="21">
        <f t="shared" si="4"/>
        <v>99.03</v>
      </c>
      <c r="AE6" s="21">
        <f t="shared" si="4"/>
        <v>100.41</v>
      </c>
      <c r="AF6" s="21">
        <f t="shared" si="4"/>
        <v>100.17</v>
      </c>
      <c r="AG6" s="21">
        <f t="shared" si="4"/>
        <v>96.95</v>
      </c>
      <c r="AH6" s="21">
        <f t="shared" si="4"/>
        <v>99.24</v>
      </c>
      <c r="AI6" s="20" t="str">
        <f>IF(AI7="","",IF(AI7="-","【-】","【"&amp;SUBSTITUTE(TEXT(AI7,"#,##0.00"),"-","△")&amp;"】"))</f>
        <v>【100.06】</v>
      </c>
      <c r="AJ6" s="21">
        <f>IF(AJ7="",NA(),AJ7)</f>
        <v>162.47999999999999</v>
      </c>
      <c r="AK6" s="21">
        <f t="shared" ref="AK6:AS6" si="5">IF(AK7="",NA(),AK7)</f>
        <v>199.14</v>
      </c>
      <c r="AL6" s="21">
        <f t="shared" si="5"/>
        <v>257.83</v>
      </c>
      <c r="AM6" s="21">
        <f t="shared" si="5"/>
        <v>259.63</v>
      </c>
      <c r="AN6" s="21">
        <f t="shared" si="5"/>
        <v>326.33</v>
      </c>
      <c r="AO6" s="21">
        <f t="shared" si="5"/>
        <v>74.239999999999995</v>
      </c>
      <c r="AP6" s="21">
        <f t="shared" si="5"/>
        <v>83.92</v>
      </c>
      <c r="AQ6" s="21">
        <f t="shared" si="5"/>
        <v>89.31</v>
      </c>
      <c r="AR6" s="21">
        <f t="shared" si="5"/>
        <v>91.33</v>
      </c>
      <c r="AS6" s="21">
        <f t="shared" si="5"/>
        <v>89.91</v>
      </c>
      <c r="AT6" s="20" t="str">
        <f>IF(AT7="","",IF(AT7="-","【-】","【"&amp;SUBSTITUTE(TEXT(AT7,"#,##0.00"),"-","△")&amp;"】"))</f>
        <v>【84.61】</v>
      </c>
      <c r="AU6" s="21">
        <f>IF(AU7="",NA(),AU7)</f>
        <v>18.79</v>
      </c>
      <c r="AV6" s="21">
        <f t="shared" ref="AV6:BD6" si="6">IF(AV7="",NA(),AV7)</f>
        <v>72.959999999999994</v>
      </c>
      <c r="AW6" s="21">
        <f t="shared" si="6"/>
        <v>41.83</v>
      </c>
      <c r="AX6" s="21">
        <f t="shared" si="6"/>
        <v>167.65</v>
      </c>
      <c r="AY6" s="21">
        <f t="shared" si="6"/>
        <v>125.71</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144.91</v>
      </c>
      <c r="BG6" s="21">
        <f t="shared" ref="BG6:BO6" si="7">IF(BG7="",NA(),BG7)</f>
        <v>184.79</v>
      </c>
      <c r="BH6" s="21">
        <f t="shared" si="7"/>
        <v>135.41999999999999</v>
      </c>
      <c r="BI6" s="21">
        <f t="shared" si="7"/>
        <v>161.72999999999999</v>
      </c>
      <c r="BJ6" s="21">
        <f t="shared" si="7"/>
        <v>165.56</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45.68</v>
      </c>
      <c r="BR6" s="21">
        <f t="shared" ref="BR6:BZ6" si="8">IF(BR7="",NA(),BR7)</f>
        <v>44.53</v>
      </c>
      <c r="BS6" s="21">
        <f t="shared" si="8"/>
        <v>40.53</v>
      </c>
      <c r="BT6" s="21">
        <f t="shared" si="8"/>
        <v>40.950000000000003</v>
      </c>
      <c r="BU6" s="21">
        <f t="shared" si="8"/>
        <v>60.1</v>
      </c>
      <c r="BV6" s="21">
        <f t="shared" si="8"/>
        <v>60.59</v>
      </c>
      <c r="BW6" s="21">
        <f t="shared" si="8"/>
        <v>60</v>
      </c>
      <c r="BX6" s="21">
        <f t="shared" si="8"/>
        <v>59.01</v>
      </c>
      <c r="BY6" s="21">
        <f t="shared" si="8"/>
        <v>56.06</v>
      </c>
      <c r="BZ6" s="21">
        <f t="shared" si="8"/>
        <v>53.25</v>
      </c>
      <c r="CA6" s="20" t="str">
        <f>IF(CA7="","",IF(CA7="-","【-】","【"&amp;SUBSTITUTE(TEXT(CA7,"#,##0.00"),"-","△")&amp;"】"))</f>
        <v>【51.14】</v>
      </c>
      <c r="CB6" s="21">
        <f>IF(CB7="",NA(),CB7)</f>
        <v>274.88</v>
      </c>
      <c r="CC6" s="21">
        <f t="shared" ref="CC6:CK6" si="9">IF(CC7="",NA(),CC7)</f>
        <v>321.27</v>
      </c>
      <c r="CD6" s="21">
        <f t="shared" si="9"/>
        <v>351.06</v>
      </c>
      <c r="CE6" s="21">
        <f t="shared" si="9"/>
        <v>348.68</v>
      </c>
      <c r="CF6" s="21">
        <f t="shared" si="9"/>
        <v>243.07</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71.44</v>
      </c>
      <c r="CN6" s="21">
        <f t="shared" ref="CN6:CV6" si="10">IF(CN7="",NA(),CN7)</f>
        <v>71.42</v>
      </c>
      <c r="CO6" s="21">
        <f t="shared" si="10"/>
        <v>71.42</v>
      </c>
      <c r="CP6" s="21">
        <f t="shared" si="10"/>
        <v>70.89</v>
      </c>
      <c r="CQ6" s="21">
        <f t="shared" si="10"/>
        <v>68.930000000000007</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4.59</v>
      </c>
      <c r="DJ6" s="21">
        <f t="shared" ref="DJ6:DR6" si="12">IF(DJ7="",NA(),DJ7)</f>
        <v>9.18</v>
      </c>
      <c r="DK6" s="21">
        <f t="shared" si="12"/>
        <v>13.77</v>
      </c>
      <c r="DL6" s="21">
        <f t="shared" si="12"/>
        <v>18.36</v>
      </c>
      <c r="DM6" s="21">
        <f t="shared" si="12"/>
        <v>22.95</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32051</v>
      </c>
      <c r="D7" s="23">
        <v>46</v>
      </c>
      <c r="E7" s="23">
        <v>18</v>
      </c>
      <c r="F7" s="23">
        <v>0</v>
      </c>
      <c r="G7" s="23">
        <v>0</v>
      </c>
      <c r="H7" s="23" t="s">
        <v>96</v>
      </c>
      <c r="I7" s="23" t="s">
        <v>97</v>
      </c>
      <c r="J7" s="23" t="s">
        <v>98</v>
      </c>
      <c r="K7" s="23" t="s">
        <v>99</v>
      </c>
      <c r="L7" s="23" t="s">
        <v>100</v>
      </c>
      <c r="M7" s="23" t="s">
        <v>101</v>
      </c>
      <c r="N7" s="24" t="s">
        <v>102</v>
      </c>
      <c r="O7" s="24">
        <v>55.91</v>
      </c>
      <c r="P7" s="24">
        <v>4.5</v>
      </c>
      <c r="Q7" s="24">
        <v>100</v>
      </c>
      <c r="R7" s="24">
        <v>4180</v>
      </c>
      <c r="S7" s="24">
        <v>89867</v>
      </c>
      <c r="T7" s="24">
        <v>908.39</v>
      </c>
      <c r="U7" s="24">
        <v>98.93</v>
      </c>
      <c r="V7" s="24">
        <v>4012</v>
      </c>
      <c r="W7" s="24">
        <v>1.2</v>
      </c>
      <c r="X7" s="24">
        <v>3343.33</v>
      </c>
      <c r="Y7" s="24">
        <v>88.21</v>
      </c>
      <c r="Z7" s="24">
        <v>86.55</v>
      </c>
      <c r="AA7" s="24">
        <v>80.25</v>
      </c>
      <c r="AB7" s="24">
        <v>99.53</v>
      </c>
      <c r="AC7" s="24">
        <v>78.31</v>
      </c>
      <c r="AD7" s="24">
        <v>99.03</v>
      </c>
      <c r="AE7" s="24">
        <v>100.41</v>
      </c>
      <c r="AF7" s="24">
        <v>100.17</v>
      </c>
      <c r="AG7" s="24">
        <v>96.95</v>
      </c>
      <c r="AH7" s="24">
        <v>99.24</v>
      </c>
      <c r="AI7" s="24">
        <v>100.06</v>
      </c>
      <c r="AJ7" s="24">
        <v>162.47999999999999</v>
      </c>
      <c r="AK7" s="24">
        <v>199.14</v>
      </c>
      <c r="AL7" s="24">
        <v>257.83</v>
      </c>
      <c r="AM7" s="24">
        <v>259.63</v>
      </c>
      <c r="AN7" s="24">
        <v>326.33</v>
      </c>
      <c r="AO7" s="24">
        <v>74.239999999999995</v>
      </c>
      <c r="AP7" s="24">
        <v>83.92</v>
      </c>
      <c r="AQ7" s="24">
        <v>89.31</v>
      </c>
      <c r="AR7" s="24">
        <v>91.33</v>
      </c>
      <c r="AS7" s="24">
        <v>89.91</v>
      </c>
      <c r="AT7" s="24">
        <v>84.61</v>
      </c>
      <c r="AU7" s="24">
        <v>18.79</v>
      </c>
      <c r="AV7" s="24">
        <v>72.959999999999994</v>
      </c>
      <c r="AW7" s="24">
        <v>41.83</v>
      </c>
      <c r="AX7" s="24">
        <v>167.65</v>
      </c>
      <c r="AY7" s="24">
        <v>125.71</v>
      </c>
      <c r="AZ7" s="24">
        <v>100.47</v>
      </c>
      <c r="BA7" s="24">
        <v>122.71</v>
      </c>
      <c r="BB7" s="24">
        <v>138.19999999999999</v>
      </c>
      <c r="BC7" s="24">
        <v>126.97</v>
      </c>
      <c r="BD7" s="24">
        <v>103.61</v>
      </c>
      <c r="BE7" s="24">
        <v>106.63</v>
      </c>
      <c r="BF7" s="24">
        <v>144.91</v>
      </c>
      <c r="BG7" s="24">
        <v>184.79</v>
      </c>
      <c r="BH7" s="24">
        <v>135.41999999999999</v>
      </c>
      <c r="BI7" s="24">
        <v>161.72999999999999</v>
      </c>
      <c r="BJ7" s="24">
        <v>165.56</v>
      </c>
      <c r="BK7" s="24">
        <v>294.27</v>
      </c>
      <c r="BL7" s="24">
        <v>294.08999999999997</v>
      </c>
      <c r="BM7" s="24">
        <v>294.08999999999997</v>
      </c>
      <c r="BN7" s="24">
        <v>338.47</v>
      </c>
      <c r="BO7" s="24">
        <v>368.83</v>
      </c>
      <c r="BP7" s="24">
        <v>386.06</v>
      </c>
      <c r="BQ7" s="24">
        <v>45.68</v>
      </c>
      <c r="BR7" s="24">
        <v>44.53</v>
      </c>
      <c r="BS7" s="24">
        <v>40.53</v>
      </c>
      <c r="BT7" s="24">
        <v>40.950000000000003</v>
      </c>
      <c r="BU7" s="24">
        <v>60.1</v>
      </c>
      <c r="BV7" s="24">
        <v>60.59</v>
      </c>
      <c r="BW7" s="24">
        <v>60</v>
      </c>
      <c r="BX7" s="24">
        <v>59.01</v>
      </c>
      <c r="BY7" s="24">
        <v>56.06</v>
      </c>
      <c r="BZ7" s="24">
        <v>53.25</v>
      </c>
      <c r="CA7" s="24">
        <v>51.14</v>
      </c>
      <c r="CB7" s="24">
        <v>274.88</v>
      </c>
      <c r="CC7" s="24">
        <v>321.27</v>
      </c>
      <c r="CD7" s="24">
        <v>351.06</v>
      </c>
      <c r="CE7" s="24">
        <v>348.68</v>
      </c>
      <c r="CF7" s="24">
        <v>243.07</v>
      </c>
      <c r="CG7" s="24">
        <v>280.23</v>
      </c>
      <c r="CH7" s="24">
        <v>282.70999999999998</v>
      </c>
      <c r="CI7" s="24">
        <v>291.82</v>
      </c>
      <c r="CJ7" s="24">
        <v>304.36</v>
      </c>
      <c r="CK7" s="24">
        <v>325.45</v>
      </c>
      <c r="CL7" s="24">
        <v>329.31</v>
      </c>
      <c r="CM7" s="24">
        <v>71.44</v>
      </c>
      <c r="CN7" s="24">
        <v>71.42</v>
      </c>
      <c r="CO7" s="24">
        <v>71.42</v>
      </c>
      <c r="CP7" s="24">
        <v>70.89</v>
      </c>
      <c r="CQ7" s="24">
        <v>68.930000000000007</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4.59</v>
      </c>
      <c r="DJ7" s="24">
        <v>9.18</v>
      </c>
      <c r="DK7" s="24">
        <v>13.77</v>
      </c>
      <c r="DL7" s="24">
        <v>18.36</v>
      </c>
      <c r="DM7" s="24">
        <v>22.95</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2026-02-19T01:31:27Z</cp:lastPrinted>
  <dcterms:created xsi:type="dcterms:W3CDTF">2025-12-23T06:28:58Z</dcterms:created>
  <dcterms:modified xsi:type="dcterms:W3CDTF">2026-03-12T01:22:31Z</dcterms:modified>
</cp:coreProperties>
</file>